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AEE\Colaboraciones\DAEE\Programa de aseguramiento de la calidad\Propuesta de indicador\CAC 2019 1\"/>
    </mc:Choice>
  </mc:AlternateContent>
  <bookViews>
    <workbookView xWindow="6510" yWindow="0" windowWidth="17325" windowHeight="11400"/>
  </bookViews>
  <sheets>
    <sheet name="Base de Datos" sheetId="1" r:id="rId1"/>
    <sheet name="Distribución de los productos" sheetId="4" r:id="rId2"/>
    <sheet name="Modificaciones CAC Ago18" sheetId="2" r:id="rId3"/>
    <sheet name="IIO MPO" sheetId="6" r:id="rId4"/>
    <sheet name="IIO 2018" sheetId="3" r:id="rId5"/>
  </sheets>
  <definedNames>
    <definedName name="_xlnm._FilterDatabase" localSheetId="0" hidden="1">'Base de Datos'!$B$2:$Y$155</definedName>
    <definedName name="_xlnm._FilterDatabase" localSheetId="3" hidden="1">'IIO MPO'!$B$5:$D$88</definedName>
    <definedName name="Proyecto_recurrente_y_estadarizados">'Base de Datos'!#REF!</definedName>
  </definedNames>
  <calcPr calcId="162913"/>
</workbook>
</file>

<file path=xl/calcChain.xml><?xml version="1.0" encoding="utf-8"?>
<calcChain xmlns="http://schemas.openxmlformats.org/spreadsheetml/2006/main">
  <c r="D96" i="6" l="1"/>
  <c r="D95" i="6"/>
  <c r="D93" i="6" l="1"/>
  <c r="D92" i="6"/>
  <c r="D91" i="6"/>
  <c r="E8" i="6" s="1"/>
  <c r="C11" i="4"/>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78" i="3" s="1"/>
  <c r="G4" i="3"/>
  <c r="G3" i="3"/>
  <c r="G79" i="3"/>
  <c r="F8" i="6" l="1"/>
  <c r="G8" i="6"/>
  <c r="E84" i="6"/>
  <c r="E76" i="6"/>
  <c r="E68" i="6"/>
  <c r="E60" i="6"/>
  <c r="E52" i="6"/>
  <c r="E44" i="6"/>
  <c r="E36" i="6"/>
  <c r="E28" i="6"/>
  <c r="E20" i="6"/>
  <c r="E12" i="6"/>
  <c r="E82" i="6"/>
  <c r="E74" i="6"/>
  <c r="E66" i="6"/>
  <c r="E58" i="6"/>
  <c r="E50" i="6"/>
  <c r="E42" i="6"/>
  <c r="E34" i="6"/>
  <c r="E26" i="6"/>
  <c r="E18" i="6"/>
  <c r="E10" i="6"/>
  <c r="E88" i="6"/>
  <c r="E80" i="6"/>
  <c r="E72" i="6"/>
  <c r="E64" i="6"/>
  <c r="E56" i="6"/>
  <c r="E48" i="6"/>
  <c r="E40" i="6"/>
  <c r="E32" i="6"/>
  <c r="E24" i="6"/>
  <c r="E16" i="6"/>
  <c r="E9" i="6"/>
  <c r="E13" i="6"/>
  <c r="E17" i="6"/>
  <c r="E21" i="6"/>
  <c r="E25" i="6"/>
  <c r="E29" i="6"/>
  <c r="E33" i="6"/>
  <c r="E37" i="6"/>
  <c r="E41" i="6"/>
  <c r="E45" i="6"/>
  <c r="E49" i="6"/>
  <c r="E53" i="6"/>
  <c r="E57" i="6"/>
  <c r="E61" i="6"/>
  <c r="E65" i="6"/>
  <c r="E69" i="6"/>
  <c r="E73" i="6"/>
  <c r="E77" i="6"/>
  <c r="E81" i="6"/>
  <c r="E85" i="6"/>
  <c r="E6" i="6"/>
  <c r="E7" i="6"/>
  <c r="E11" i="6"/>
  <c r="E15" i="6"/>
  <c r="E19" i="6"/>
  <c r="E23" i="6"/>
  <c r="E27" i="6"/>
  <c r="E31" i="6"/>
  <c r="E35" i="6"/>
  <c r="E39" i="6"/>
  <c r="E43" i="6"/>
  <c r="E47" i="6"/>
  <c r="E51" i="6"/>
  <c r="E55" i="6"/>
  <c r="E59" i="6"/>
  <c r="E63" i="6"/>
  <c r="E67" i="6"/>
  <c r="E71" i="6"/>
  <c r="E75" i="6"/>
  <c r="E79" i="6"/>
  <c r="E83" i="6"/>
  <c r="E87" i="6"/>
  <c r="E86" i="6"/>
  <c r="E78" i="6"/>
  <c r="E70" i="6"/>
  <c r="E62" i="6"/>
  <c r="E54" i="6"/>
  <c r="E46" i="6"/>
  <c r="E38" i="6"/>
  <c r="E30" i="6"/>
  <c r="E22" i="6"/>
  <c r="E14" i="6"/>
  <c r="G77" i="3"/>
  <c r="H38" i="3" s="1"/>
  <c r="G82" i="3"/>
  <c r="G81" i="3"/>
  <c r="H23" i="3"/>
  <c r="H41" i="3"/>
  <c r="H42" i="3"/>
  <c r="H48" i="3"/>
  <c r="H68" i="3"/>
  <c r="H65" i="3"/>
  <c r="H29" i="3"/>
  <c r="H61" i="3"/>
  <c r="H7" i="3"/>
  <c r="H19" i="3"/>
  <c r="H66" i="3"/>
  <c r="H34" i="3"/>
  <c r="H55" i="3"/>
  <c r="H50" i="3"/>
  <c r="H58" i="3"/>
  <c r="H20" i="3"/>
  <c r="H45" i="3"/>
  <c r="H25" i="3"/>
  <c r="H32" i="3"/>
  <c r="H64" i="3"/>
  <c r="H49" i="3"/>
  <c r="H56" i="3"/>
  <c r="H15" i="3"/>
  <c r="H26" i="3"/>
  <c r="H16" i="3"/>
  <c r="H52" i="3"/>
  <c r="H27" i="3"/>
  <c r="H33" i="3"/>
  <c r="H6" i="3"/>
  <c r="H21" i="3"/>
  <c r="H44" i="3"/>
  <c r="H40" i="3"/>
  <c r="H28" i="3"/>
  <c r="H9" i="3"/>
  <c r="H67" i="3"/>
  <c r="H22" i="3"/>
  <c r="H13" i="3"/>
  <c r="H54" i="3"/>
  <c r="H35" i="3"/>
  <c r="H72" i="3"/>
  <c r="H74" i="3"/>
  <c r="H46" i="3"/>
  <c r="H39" i="3"/>
  <c r="H4" i="3"/>
  <c r="H18" i="3"/>
  <c r="H3" i="3"/>
  <c r="H53" i="3"/>
  <c r="H10" i="3"/>
  <c r="H59" i="3"/>
  <c r="H69" i="3"/>
  <c r="H24" i="3"/>
  <c r="H73" i="3"/>
  <c r="H11" i="3"/>
  <c r="H70" i="3"/>
  <c r="H36" i="3"/>
  <c r="H12" i="3"/>
  <c r="H17" i="3"/>
  <c r="H51" i="3"/>
  <c r="H37" i="3"/>
  <c r="H71" i="3"/>
  <c r="H14" i="3"/>
  <c r="H62" i="3"/>
  <c r="H8" i="3"/>
  <c r="H60" i="3"/>
  <c r="H63" i="3"/>
  <c r="H30" i="3"/>
  <c r="F70" i="6" l="1"/>
  <c r="G70" i="6"/>
  <c r="G83" i="6"/>
  <c r="F83" i="6"/>
  <c r="G67" i="6"/>
  <c r="F67" i="6"/>
  <c r="G35" i="6"/>
  <c r="F35" i="6"/>
  <c r="G6" i="6"/>
  <c r="F6" i="6"/>
  <c r="G41" i="6"/>
  <c r="F41" i="6"/>
  <c r="F14" i="6"/>
  <c r="G14" i="6"/>
  <c r="F46" i="6"/>
  <c r="G46" i="6"/>
  <c r="F78" i="6"/>
  <c r="G78" i="6"/>
  <c r="G79" i="6"/>
  <c r="F79" i="6"/>
  <c r="G63" i="6"/>
  <c r="F63" i="6"/>
  <c r="G47" i="6"/>
  <c r="F47" i="6"/>
  <c r="G31" i="6"/>
  <c r="F31" i="6"/>
  <c r="G15" i="6"/>
  <c r="F15" i="6"/>
  <c r="G85" i="6"/>
  <c r="F85" i="6"/>
  <c r="G69" i="6"/>
  <c r="F69" i="6"/>
  <c r="G53" i="6"/>
  <c r="F53" i="6"/>
  <c r="G37" i="6"/>
  <c r="F37" i="6"/>
  <c r="G21" i="6"/>
  <c r="F21" i="6"/>
  <c r="F16" i="6"/>
  <c r="G16" i="6"/>
  <c r="F48" i="6"/>
  <c r="G48" i="6"/>
  <c r="F80" i="6"/>
  <c r="G80" i="6"/>
  <c r="F26" i="6"/>
  <c r="G26" i="6"/>
  <c r="F58" i="6"/>
  <c r="G58" i="6"/>
  <c r="F12" i="6"/>
  <c r="G12" i="6"/>
  <c r="F44" i="6"/>
  <c r="G44" i="6"/>
  <c r="F76" i="6"/>
  <c r="G76" i="6"/>
  <c r="F22" i="6"/>
  <c r="G22" i="6"/>
  <c r="F54" i="6"/>
  <c r="G54" i="6"/>
  <c r="F86" i="6"/>
  <c r="G86" i="6"/>
  <c r="G75" i="6"/>
  <c r="F75" i="6"/>
  <c r="G59" i="6"/>
  <c r="F59" i="6"/>
  <c r="G43" i="6"/>
  <c r="F43" i="6"/>
  <c r="G27" i="6"/>
  <c r="F27" i="6"/>
  <c r="G11" i="6"/>
  <c r="F11" i="6"/>
  <c r="G81" i="6"/>
  <c r="F81" i="6"/>
  <c r="G65" i="6"/>
  <c r="F65" i="6"/>
  <c r="G49" i="6"/>
  <c r="F49" i="6"/>
  <c r="G33" i="6"/>
  <c r="F33" i="6"/>
  <c r="G17" i="6"/>
  <c r="F17" i="6"/>
  <c r="F24" i="6"/>
  <c r="G24" i="6"/>
  <c r="F56" i="6"/>
  <c r="G56" i="6"/>
  <c r="F88" i="6"/>
  <c r="G88" i="6"/>
  <c r="F34" i="6"/>
  <c r="G34" i="6"/>
  <c r="F66" i="6"/>
  <c r="G66" i="6"/>
  <c r="F20" i="6"/>
  <c r="G20" i="6"/>
  <c r="F52" i="6"/>
  <c r="G52" i="6"/>
  <c r="F84" i="6"/>
  <c r="G84" i="6"/>
  <c r="F30" i="6"/>
  <c r="G30" i="6"/>
  <c r="F62" i="6"/>
  <c r="G62" i="6"/>
  <c r="G87" i="6"/>
  <c r="F87" i="6"/>
  <c r="G71" i="6"/>
  <c r="F71" i="6"/>
  <c r="G55" i="6"/>
  <c r="F55" i="6"/>
  <c r="G39" i="6"/>
  <c r="F39" i="6"/>
  <c r="G23" i="6"/>
  <c r="F23" i="6"/>
  <c r="G7" i="6"/>
  <c r="F7" i="6"/>
  <c r="G77" i="6"/>
  <c r="F77" i="6"/>
  <c r="G61" i="6"/>
  <c r="F61" i="6"/>
  <c r="G45" i="6"/>
  <c r="F45" i="6"/>
  <c r="G29" i="6"/>
  <c r="F29" i="6"/>
  <c r="G13" i="6"/>
  <c r="F13" i="6"/>
  <c r="F32" i="6"/>
  <c r="G32" i="6"/>
  <c r="F64" i="6"/>
  <c r="G64" i="6"/>
  <c r="F10" i="6"/>
  <c r="G10" i="6"/>
  <c r="F42" i="6"/>
  <c r="G42" i="6"/>
  <c r="F74" i="6"/>
  <c r="G74" i="6"/>
  <c r="F28" i="6"/>
  <c r="G28" i="6"/>
  <c r="F60" i="6"/>
  <c r="G60" i="6"/>
  <c r="F38" i="6"/>
  <c r="G38" i="6"/>
  <c r="G51" i="6"/>
  <c r="F51" i="6"/>
  <c r="G19" i="6"/>
  <c r="F19" i="6"/>
  <c r="G73" i="6"/>
  <c r="F73" i="6"/>
  <c r="G57" i="6"/>
  <c r="F57" i="6"/>
  <c r="G25" i="6"/>
  <c r="F25" i="6"/>
  <c r="F9" i="6"/>
  <c r="G9" i="6"/>
  <c r="F40" i="6"/>
  <c r="G40" i="6"/>
  <c r="F72" i="6"/>
  <c r="G72" i="6"/>
  <c r="F18" i="6"/>
  <c r="G18" i="6"/>
  <c r="F50" i="6"/>
  <c r="G50" i="6"/>
  <c r="F82" i="6"/>
  <c r="G82" i="6"/>
  <c r="F36" i="6"/>
  <c r="G36" i="6"/>
  <c r="F68" i="6"/>
  <c r="G68" i="6"/>
  <c r="H57" i="3"/>
  <c r="J57" i="3" s="1"/>
  <c r="H47" i="3"/>
  <c r="H31" i="3"/>
  <c r="I31" i="3" s="1"/>
  <c r="H43" i="3"/>
  <c r="J43" i="3" s="1"/>
  <c r="H5" i="3"/>
  <c r="J5" i="3" s="1"/>
  <c r="I8" i="3"/>
  <c r="J8" i="3"/>
  <c r="J37" i="3"/>
  <c r="I37" i="3"/>
  <c r="J36" i="3"/>
  <c r="I36" i="3"/>
  <c r="I24" i="3"/>
  <c r="J24" i="3"/>
  <c r="I39" i="3"/>
  <c r="J39" i="3"/>
  <c r="I35" i="3"/>
  <c r="J35" i="3"/>
  <c r="I67" i="3"/>
  <c r="J67" i="3"/>
  <c r="J44" i="3"/>
  <c r="I44" i="3"/>
  <c r="J27" i="3"/>
  <c r="I27" i="3"/>
  <c r="I32" i="3"/>
  <c r="J32" i="3"/>
  <c r="J20" i="3"/>
  <c r="I20" i="3"/>
  <c r="I55" i="3"/>
  <c r="J55" i="3"/>
  <c r="J29" i="3"/>
  <c r="I29" i="3"/>
  <c r="J48" i="3"/>
  <c r="I48" i="3"/>
  <c r="J30" i="3"/>
  <c r="I30" i="3"/>
  <c r="J62" i="3"/>
  <c r="I62" i="3"/>
  <c r="I51" i="3"/>
  <c r="J51" i="3"/>
  <c r="J70" i="3"/>
  <c r="I70" i="3"/>
  <c r="J69" i="3"/>
  <c r="I69" i="3"/>
  <c r="I3" i="3"/>
  <c r="J3" i="3"/>
  <c r="J46" i="3"/>
  <c r="I46" i="3"/>
  <c r="J54" i="3"/>
  <c r="I54" i="3"/>
  <c r="J9" i="3"/>
  <c r="I9" i="3"/>
  <c r="I21" i="3"/>
  <c r="J21" i="3"/>
  <c r="J52" i="3"/>
  <c r="I52" i="3"/>
  <c r="J56" i="3"/>
  <c r="I56" i="3"/>
  <c r="I25" i="3"/>
  <c r="J25" i="3"/>
  <c r="I58" i="3"/>
  <c r="J58" i="3"/>
  <c r="J34" i="3"/>
  <c r="I34" i="3"/>
  <c r="J7" i="3"/>
  <c r="I7" i="3"/>
  <c r="I65" i="3"/>
  <c r="J65" i="3"/>
  <c r="I42" i="3"/>
  <c r="J42" i="3"/>
  <c r="I63" i="3"/>
  <c r="J63" i="3"/>
  <c r="J14" i="3"/>
  <c r="I14" i="3"/>
  <c r="I17" i="3"/>
  <c r="J17" i="3"/>
  <c r="I11" i="3"/>
  <c r="J11" i="3"/>
  <c r="I59" i="3"/>
  <c r="J59" i="3"/>
  <c r="J18" i="3"/>
  <c r="I18" i="3"/>
  <c r="I74" i="3"/>
  <c r="J74" i="3"/>
  <c r="I13" i="3"/>
  <c r="J13" i="3"/>
  <c r="J28" i="3"/>
  <c r="I28" i="3"/>
  <c r="J6" i="3"/>
  <c r="I6" i="3"/>
  <c r="J16" i="3"/>
  <c r="I16" i="3"/>
  <c r="J49" i="3"/>
  <c r="I49" i="3"/>
  <c r="I57" i="3"/>
  <c r="J47" i="3"/>
  <c r="I47" i="3"/>
  <c r="J31" i="3"/>
  <c r="I43" i="3"/>
  <c r="I5" i="3"/>
  <c r="J38" i="3"/>
  <c r="I38" i="3"/>
  <c r="J60" i="3"/>
  <c r="I60" i="3"/>
  <c r="J71" i="3"/>
  <c r="I71" i="3"/>
  <c r="J12" i="3"/>
  <c r="I12" i="3"/>
  <c r="J73" i="3"/>
  <c r="I73" i="3"/>
  <c r="J10" i="3"/>
  <c r="I10" i="3"/>
  <c r="I4" i="3"/>
  <c r="J4" i="3"/>
  <c r="I72" i="3"/>
  <c r="J72" i="3"/>
  <c r="J22" i="3"/>
  <c r="I22" i="3"/>
  <c r="J40" i="3"/>
  <c r="I40" i="3"/>
  <c r="I33" i="3"/>
  <c r="J33" i="3"/>
  <c r="J26" i="3"/>
  <c r="I26" i="3"/>
  <c r="J64" i="3"/>
  <c r="I64" i="3"/>
  <c r="J45" i="3"/>
  <c r="I45" i="3"/>
  <c r="J50" i="3"/>
  <c r="I50" i="3"/>
  <c r="J66" i="3"/>
  <c r="I66" i="3"/>
  <c r="J61" i="3"/>
  <c r="I61" i="3"/>
  <c r="I68" i="3"/>
  <c r="J68" i="3"/>
  <c r="J41" i="3"/>
  <c r="I41" i="3"/>
  <c r="I53" i="3"/>
  <c r="J53" i="3"/>
  <c r="J15" i="3"/>
  <c r="I15" i="3"/>
  <c r="I19" i="3"/>
  <c r="J19" i="3"/>
  <c r="J23" i="3"/>
  <c r="I23" i="3"/>
</calcChain>
</file>

<file path=xl/sharedStrings.xml><?xml version="1.0" encoding="utf-8"?>
<sst xmlns="http://schemas.openxmlformats.org/spreadsheetml/2006/main" count="2724" uniqueCount="704">
  <si>
    <t>NOMBRE DEL PROYECTO</t>
  </si>
  <si>
    <t>PERIODICIDAD</t>
  </si>
  <si>
    <t>AREA RESPONSABLE DEL PROYECTO A NIVEL DE DGA (registrarlo con el nombre completo)</t>
  </si>
  <si>
    <r>
      <t>CLASIFICACIÓN</t>
    </r>
    <r>
      <rPr>
        <b/>
        <vertAlign val="superscript"/>
        <sz val="9"/>
        <rFont val="Arial"/>
        <family val="2"/>
      </rPr>
      <t xml:space="preserve"> 1/</t>
    </r>
  </si>
  <si>
    <r>
      <t>SUBCLASIFICACIÓN</t>
    </r>
    <r>
      <rPr>
        <b/>
        <vertAlign val="superscript"/>
        <sz val="8"/>
        <rFont val="Arial"/>
        <family val="2"/>
      </rPr>
      <t xml:space="preserve"> </t>
    </r>
    <r>
      <rPr>
        <b/>
        <vertAlign val="superscript"/>
        <sz val="9"/>
        <rFont val="Arial"/>
        <family val="2"/>
      </rPr>
      <t>2/</t>
    </r>
  </si>
  <si>
    <t>¿ESTÁ CALENDARIZADO O NO?</t>
  </si>
  <si>
    <r>
      <t>ESTADO DE MADUREZ DEL PROYECTO O INDICADOR</t>
    </r>
    <r>
      <rPr>
        <b/>
        <sz val="9"/>
        <rFont val="Arial"/>
        <family val="2"/>
      </rPr>
      <t xml:space="preserve"> </t>
    </r>
    <r>
      <rPr>
        <b/>
        <vertAlign val="superscript"/>
        <sz val="9"/>
        <rFont val="Arial"/>
        <family val="2"/>
      </rPr>
      <t>3/</t>
    </r>
  </si>
  <si>
    <t>MEDIO POR EL CUAL SE DIFUNDE</t>
  </si>
  <si>
    <t>FUENTE DE FINANCIAMIENTO</t>
  </si>
  <si>
    <t>SE DIFUNDE INFORMACIÓN DESESTACIONALIZADA</t>
  </si>
  <si>
    <t>PARTICIPAN OTRAS ÁREAS EN EL PROCESO Y CUÁLES  (registrarlo a nivel de DGA con el nombre completo)</t>
  </si>
  <si>
    <r>
      <t>RECOMENDACIÓN INTERNACIONAL</t>
    </r>
    <r>
      <rPr>
        <b/>
        <vertAlign val="superscript"/>
        <sz val="9"/>
        <rFont val="Arial"/>
        <family val="2"/>
      </rPr>
      <t xml:space="preserve">
</t>
    </r>
    <r>
      <rPr>
        <b/>
        <sz val="9"/>
        <rFont val="Arial"/>
        <family val="2"/>
      </rPr>
      <t>(1)</t>
    </r>
  </si>
  <si>
    <r>
      <t xml:space="preserve">NORMA O ESTÁNDAR INTERNACIONAL </t>
    </r>
    <r>
      <rPr>
        <b/>
        <vertAlign val="superscript"/>
        <sz val="9"/>
        <rFont val="Arial"/>
        <family val="2"/>
      </rPr>
      <t xml:space="preserve">
</t>
    </r>
    <r>
      <rPr>
        <b/>
        <sz val="9"/>
        <rFont val="Arial"/>
        <family val="2"/>
      </rPr>
      <t>(2)</t>
    </r>
  </si>
  <si>
    <r>
      <t xml:space="preserve">EXPERIENCIA DE OTROS PAÍSES 
</t>
    </r>
    <r>
      <rPr>
        <b/>
        <sz val="9"/>
        <rFont val="Arial"/>
        <family val="2"/>
      </rPr>
      <t>(3)</t>
    </r>
  </si>
  <si>
    <r>
      <t>POLÍTICA O REGULACIÓN</t>
    </r>
    <r>
      <rPr>
        <b/>
        <vertAlign val="superscript"/>
        <sz val="9"/>
        <rFont val="Arial"/>
        <family val="2"/>
      </rPr>
      <t xml:space="preserve">
</t>
    </r>
    <r>
      <rPr>
        <b/>
        <sz val="9"/>
        <rFont val="Arial"/>
        <family val="2"/>
      </rPr>
      <t>(4)</t>
    </r>
  </si>
  <si>
    <r>
      <t>LINEAMIENTO INSTITUCIONAL</t>
    </r>
    <r>
      <rPr>
        <b/>
        <vertAlign val="superscript"/>
        <sz val="9"/>
        <rFont val="Arial"/>
        <family val="2"/>
      </rPr>
      <t xml:space="preserve">
</t>
    </r>
    <r>
      <rPr>
        <b/>
        <sz val="9"/>
        <rFont val="Arial"/>
        <family val="2"/>
      </rPr>
      <t>(5)</t>
    </r>
  </si>
  <si>
    <r>
      <t>OTRO</t>
    </r>
    <r>
      <rPr>
        <b/>
        <vertAlign val="superscript"/>
        <sz val="9"/>
        <rFont val="Arial"/>
        <family val="2"/>
      </rPr>
      <t xml:space="preserve">
</t>
    </r>
    <r>
      <rPr>
        <b/>
        <sz val="9"/>
        <rFont val="Arial"/>
        <family val="2"/>
      </rPr>
      <t>(6)</t>
    </r>
  </si>
  <si>
    <t>ENLACE AL DOCUMENTO O PÁGINA WEB DONDE SE ENCUENTRA LA REFERENCIA DEL PARÁMETRO DE OPORTUNIDAD</t>
  </si>
  <si>
    <t xml:space="preserve">OBSERVACIONES O JUSTIFICACIÓN EN CASO DE NO ESTABLECER UN PARÁMETRO DE OPORTUNIDAD </t>
  </si>
  <si>
    <t>NOMBRE Y CARGO DE LA PERSONA RESPONSABLE DE LA PROPUESTA DE PARAMETRO DE OPORTUNIDAD</t>
  </si>
  <si>
    <t>ESTADÍSTICAS ECONÓMICAS</t>
  </si>
  <si>
    <t>Cuenta Satélite de las Instituciones sin Fines de Lucro de México.</t>
  </si>
  <si>
    <t>Anual</t>
  </si>
  <si>
    <t>Dirección General Adjunta de Cuentas Nacionales</t>
  </si>
  <si>
    <t>Estadística Derivada</t>
  </si>
  <si>
    <t>Cuentas Nacionales</t>
  </si>
  <si>
    <t>Si</t>
  </si>
  <si>
    <t>Información de Interés Nacional</t>
  </si>
  <si>
    <t>Página web del INEGI</t>
  </si>
  <si>
    <t>Interno</t>
  </si>
  <si>
    <t>No</t>
  </si>
  <si>
    <t>E - Experiencia de otros países</t>
  </si>
  <si>
    <t xml:space="preserve">(3)  Se considera como referencia del parámetro de oportunidad la experiencia de la cuenta satélite de la India.
(5) Lineamientos de cambios a la Información divulgada en las publicaciones estadísticas y geográficas del Instituto Nacional de Estadística y Geografía (p. 17).
</t>
  </si>
  <si>
    <t>http://mospi.nic.in/sites/default/files/publication_reports/Final_Report_Non-Profit_Instiututions_30may12.pdf?download=1</t>
  </si>
  <si>
    <t>Se dispone de un máximo de tres meses para elaborar los cálculos una vez que se tiene toda la información.
Los países que elaboran un indicador similar, tienen una metodología diferente, por ello no se cuenta con un parámetro de comparabilidad en la oportunidad y difusión. Se genera con la mayor oportunidad posible, entendiendo esta Oportunidad como el tiempo (medido en días) que transcurre entre el periodo de referencia en que ocurre el fenómeno observado y el momento en que se difunde la información al usuario.</t>
  </si>
  <si>
    <t>Raúl Figueroa Díaz
Director de Cuentas Satélite</t>
  </si>
  <si>
    <t>Cuenta Satélite del Sector Salud de México.</t>
  </si>
  <si>
    <t>(3) Se considera que la Cuenta satélite de Brasil es el mejor parámetro de referencia por tener el año 2015 como información más reciente, su año base de referencia en 2010 y por las actividades económicas que miden y los indicadores que pública, en común con México.
(5) Lineamientos de cambios a la Información divulgada en las publicaciones estadísticas y geográficas del Instituto Nacional de Estadística y Geografía.
Página 17</t>
  </si>
  <si>
    <t>https://www.ibge.gov.br/estatisticas-novoportal/sociais/saude/9056-conta-satelite-de-saude.html?=&amp;t=downloads</t>
  </si>
  <si>
    <t>Se dispone de un máximo de tres meses para elaborar los cálculos una vez que se tiene toda la información.</t>
  </si>
  <si>
    <t>Cuenta Satélite de la Cultura de México.</t>
  </si>
  <si>
    <t>https://www.canada.ca/en/canadian-heritage/corporate/publications/general-publications/culture-satellite-account.html</t>
  </si>
  <si>
    <t>Se trata de un proyecto nuevo en el ámbito nacional e internacional por lo que no se cuenta con un estándar de parámetros de difusión. El producto pasó de una oportunidad de 518 días cerrado el periodo de referencia a 318 días con lo cual se cuenta con una mayor oportunidad en la difusión. 
Se considera que la CSC de Canadá es el mejor parámetro de referencia por contar con un clasificador industrial de actividades en común, así como su año base cercano y su recurrencia de publicación, que en el último año publicado actualizó sus resultados en formato de infografías. En este sentido, mientras la CSCM tendrá 318 días de oportunidad en su próxima publicación, la CSC de Canadá tuvo 473 días en su publicación del 2018.</t>
  </si>
  <si>
    <t>Cuenta Satélite de Vivienda de México.</t>
  </si>
  <si>
    <t>(3) Se  considera como referencia del parámetro de oportunidad a la cuenta de vivienda de Francia. 
(7) Propuesta de oportunidad realizada por el área generadora.</t>
  </si>
  <si>
    <t>http://www.statistiques.developpement-durable.gouv.fr/publications/p/2669/752/compte-logement-2015-rapport-commission-comptes-logement.html</t>
  </si>
  <si>
    <t>Cuentas de Bienes y Servicios.</t>
  </si>
  <si>
    <t>L - Lineamiento institucional</t>
  </si>
  <si>
    <t>(5) Lineamientos de cambios a la Información divulgada en las publicaciones estadísticas y geográficas del Instituto Nacional de Estadística y Geografía (Página 9).</t>
  </si>
  <si>
    <t>http://sc.inegi.org.mx/repositorioNormateca/OL_06Jun13.pdf</t>
  </si>
  <si>
    <t>Se cumple con el parámetro nacional. Se cumple con los lineamientos internacionales porque se establecen las fechas después de concluido el periodo, se señala cuando se difunde tanto la información preliminar como revisada.</t>
  </si>
  <si>
    <t>Ángel Fernando Pineda Solís
Director de Contabilidad Nacional</t>
  </si>
  <si>
    <t>(5) Lineamientos de cambios a la Información divulgada en las publicaciones estadísticas y geográficas del Instituto Nacional de Estadística y Geografía (Página 17).
(3) Se considera la CST de España como parámetro de oportunidad.</t>
  </si>
  <si>
    <t>Se cumple con el parámetro nacional y la práctica para las estadísticas estructurales de cuentas nacionales de la OCDE, porque se establecen las fechas después de concluido el periodo, se señala cuando se difunde tanto la información preliminar como revisada.</t>
  </si>
  <si>
    <t>Se trata de un proyecto nuevo en el ámbito nacional e internacional por lo que es referente como parámetro de oportunidad. 
No existe un producto similar en otros países con los que sea posible realizar la comparación ya sea porque hay diferencias en las variables que se generan, la cobertura de medición, por mencionar algunas.
En algunos casos, México es referencia como parámetro debido a la recurrencia de la publicación de productos, año base actualizado, cumplimiento de las recomendaciones internacionales, etc.</t>
  </si>
  <si>
    <t>(3) Se considera como referencia de parámetro de oportunidad la cuenta ambiental de Australia.
(5) Lineamientos de cambios a la Información divulgada en las publicaciones estadísticas y geográficas del Instituto Nacional de Estadística y Geografía (Página 17).</t>
  </si>
  <si>
    <t>http://www.abs.gov.au/ausstats/abs@.nsf/productsbytopic/9EF05B385442E385CA257CAE000ED150?OpenDocument</t>
  </si>
  <si>
    <t>Se dispone de un máximo de tres meses para elaborar los cálculos una vez que se tiene toda la información. La actualización más reciente es del 14/03/2018, sin embargo sólo actualizan algunos indicadores y temáticas en unidades físicas. El periodo de estudio es de 2002-2016.
TEMÁTICAS EN UNIDADES FÍSICAS: Cuenta de flujo de materiales, agua, energía, tierra, madera, acuáticos, biológicos, emisiones al aire, residuos, cuentas de gastos en protección ambiental, impuestos ambientales</t>
  </si>
  <si>
    <t>(5) Lineamientos de cambios a la Información divulgada en las publicaciones estadísticas y geográficas del Instituto Nacional de Estadística y Geografía.
Página 9.</t>
  </si>
  <si>
    <t xml:space="preserve">Se cumple con el parámetro nacional </t>
  </si>
  <si>
    <t>R - Recomendación internacional</t>
  </si>
  <si>
    <t>(1) REGLAMENTO (UE) No. 549/2013 DEL PARLAMENTO EUROPEO Y DEL CONSEJO, de 21 de mayo de 2013, relativo al Sistema Europeo de Cuentas Nacionales y Regionales de la Unión Europea, página 670 (Anexo B, Tabla No. 10).</t>
  </si>
  <si>
    <t>http://www.boe.es/doue/2013/174/L00001-00727.pdf</t>
  </si>
  <si>
    <t>Actualmente ya se cumple el parámetro internacional. Además, muestra apego a las recomendaciones internacionales como el Sistema Europeo de Cuentas Nacionales y Regionales de la Unión Europea</t>
  </si>
  <si>
    <t>María de Lourdes Mosqueda González
Dirección de Cuentas de Corto Plazo y Regionales</t>
  </si>
  <si>
    <t>Cuenta Satélite del Trabajo no Remunerado de los Hogares de México</t>
  </si>
  <si>
    <t>(3) Se considera que la Cuenta satélite de Suiza es la mejor referencia de parámetro de oportunidad.
(5) Lineamientos de cambios a la Información divulgada en las publicaciones estadísticas y geográficas del Instituto Nacional de Estadística y Geografía.
Página 17</t>
  </si>
  <si>
    <t>https://www.bfs.admin.ch/bfs/en/home/statistics/work-income/unpaid-work/household-production-satellite-account.assetdetail.3882346.html</t>
  </si>
  <si>
    <t>Se dispone de un máximo de tres meses para elaborar los cálculos una vez que se tiene toda la información.
Se considera que la Cuenta satélite de Suiza es el mejor parámetro de referencia por tener el año 2016 como información más reciente, y por las actividades de trabajo no remunerado que miden en común con México.</t>
  </si>
  <si>
    <t>Proyecto recurrente y estadarizados</t>
  </si>
  <si>
    <t xml:space="preserve">Se trata de un proyecto nuevo en el ámbito nacional e internacional por lo que es referente como parámetro de oportunidad.
No existe un producto similar en otros países con los que sea posible realizar la comparación ya sea porque hay diferencias en las variables que se generan, la cobertura de medición, por mencionar algunas.
En algunos casos, México es referencia como parámetro debido a la recurrencia de la publicación de productos, año base actualizado, cumplimiento de las recomendaciones internacionales, etc.
</t>
  </si>
  <si>
    <t>Rodolfo Augusto Ostolaza Berman
Dirección Insumo Producto</t>
  </si>
  <si>
    <t>Se trata de un proyecto nuevo en el ámbito nacional e internacional por lo que es referente como parámetro de oportunidad. No existe un producto similar en otros países con los que sea posible realizar la comparación ya sea porque hay diferencias en las variables que se generan, la cobertura de medición, por mencionar algunas.
En algunos casos, México es referencia como parámetro debido a la recurrencia de la publicación de productos, año base actualizado, cumplimiento de las recomendaciones internacionales, etc.</t>
  </si>
  <si>
    <t>Se trata de un proyecto nuevo en el ámbito nacional e internacional por lo que es referente como parámetro de oportunidad.
No existe un producto similar en otros países con los que sea posible realizar la comparación ya sea porque hay diferencias en las variables que se generan, la cobertura de medición, por mencionar algunas.
En algunos casos, México es referencia como parámetro debido a la recurrencia de la publicación de productos, año base actualizado, cumplimiento de las recomendaciones internacionales, etc.</t>
  </si>
  <si>
    <t xml:space="preserve">Inversión Fija Bruta </t>
  </si>
  <si>
    <t>Mensual</t>
  </si>
  <si>
    <t>(5) Lineamientos de cambios a la Información divulgada en las publicaciones estadísticas y geográficas del Instituto Nacional de Estadística y Geografía (Página 7).
(7) Propuesta de oportunidad realizada por el área generadora.</t>
  </si>
  <si>
    <t xml:space="preserve">http://sc.inegi.org.mx/repositorioNormateca/OL_06Jun13.pdf
 </t>
  </si>
  <si>
    <t>Los países que elaboran este indicador no tienen la misma metodología, por ello no hay parametro de comparabilidad en la oportunidad. Para lograr una reducción a 60 días se debe revisar todo el proceso de las áreas que intervienen en su difusión.
Los países que elaboran un indicador similar, tienen una metodología diferente, por ello no se cuenta con un parámetro de comparabilidad en la oportunidad y difusión. Se genera con la mayor oportunidad posible, entendiendo esta Oportunidad como el tiempo (medido en días) que transcurre entre el periodo de referencia en que ocurre el fenómeno observado y el momento en que se difunde la información al usuario.</t>
  </si>
  <si>
    <t xml:space="preserve"> Indicador Mensual del Consumo Privado en el Mercado Interior</t>
  </si>
  <si>
    <t>I - Propuesta interna</t>
  </si>
  <si>
    <t>(7) Propuesta de oportunidad realizada por el área generadora.</t>
  </si>
  <si>
    <t>Los países que elaboran este indicador no tienen la misma metodología, por ello no hay parametro de comparabilidad en la oportunidad. Para lograr una reducción a 60 días se debe revisar todo el proceso de las áreas que intervienen en su difusión.</t>
  </si>
  <si>
    <t>Indicador Mensual de la Actividad Industrial por Entidad Federativa</t>
  </si>
  <si>
    <t>N - Norma/Estándar internacional</t>
  </si>
  <si>
    <t>(2) International Monetary Fund. The special data dissemination standard, 2007 (Página 20).</t>
  </si>
  <si>
    <t>http://www.imf.org/external/pubs/ft/sdds/guide/2007/eng/sddsguide.pdf</t>
  </si>
  <si>
    <t xml:space="preserve">No tiene propuesta de parámetro alternativa porque la oportunidad con la que actualmente se dispone de la información básica con la que se elabora el Indicador no permite reducir los tiempos consumidos en el proceso de trabajo. Sin embargo es importante señalar que la oportunidad con la que actualmente se difunde el Indicador cumple con la aplicación de las mejores prácticas internacionales en la materia. </t>
  </si>
  <si>
    <t>Los países que elaboran este indicador no tienen la misma metodología, por ello no hay parametro de comparabilidad en la oportunidad. Para lograr una reducción a 50 días se debe revisar todo el proceso de las áreas que intervienen en su difusión.</t>
  </si>
  <si>
    <t>Trimestral</t>
  </si>
  <si>
    <t xml:space="preserve">(5) Lineamientos de cambios a la Información divulgada en las publicaciones estadísticas y geográficas del Instituto Nacional de Estadística y Geografía (Página 9).
</t>
  </si>
  <si>
    <t>Los países que elaboran un indicador similar, tienen una metodología diferente, por ello no se cuenta con un parámetro internacional de comparabilidad en la oportunidad y difusión. Se genera con la mayor oportunidad posible, entendiendo esta Oportunidad como el tiempo (medido en días) que transcurre entre el periodo de referencia en que ocurre el fenómeno observado y el momento en que se difunde la información al usuario.</t>
  </si>
  <si>
    <t>(2) International Monetary Fund. The special data dissemination standard, 2007 (Página 19).</t>
  </si>
  <si>
    <t>Actualmente ya se cumple el parámetro internacional. Muestra apego a las recomendaciones internacionales como el FMI.</t>
  </si>
  <si>
    <t xml:space="preserve">(5) Lineamientos de cambios a la Información divulgada en las publicaciones estadísticas y geográficas del Instituto Nacional de Estadística y Geografía (Página 8). </t>
  </si>
  <si>
    <t>Los países que elaboran un indicador similar, tienen una metodología diferente, por ello no se cuenta con un parámetro de comparabilidad en la oportunidad y difusión. Se genera con la mayor oportunidad posible, entendiendo esta Oportunidad como el tiempo (medido en días) que transcurre entre el periodo de referencia en que ocurre el fenómeno observado y el momento en que se difunde la información al usuario. El parámetro considera el detalle de la disponibilidad de las fuentes de información.</t>
  </si>
  <si>
    <t>(2) International Monetary Fund. The special data dissemination standard, 2007 ( Página 19).</t>
  </si>
  <si>
    <t>(2) International Monetary Fund. The special data dissemination standard, 2007  (Página 19).</t>
  </si>
  <si>
    <t xml:space="preserve">Mensual </t>
  </si>
  <si>
    <t>Dirección General Adjunta de Índices de Precios</t>
  </si>
  <si>
    <t>Índices de Precios</t>
  </si>
  <si>
    <t>Diario Oficial de la Federación, Sitio de internet  INEGI</t>
  </si>
  <si>
    <t xml:space="preserve">NO
</t>
  </si>
  <si>
    <t>Divulgación: Dirección General Adjunta de Comunicación, Direccción General Adjunta de Integración de Información, Coordinación General de Informática.</t>
  </si>
  <si>
    <t>P - Política/Regulación nacional</t>
  </si>
  <si>
    <t xml:space="preserve">http://www.diputados.gob.mx/LeyesBiblio/ref/cff.htm </t>
  </si>
  <si>
    <t>Jorge A. Reyes Moreno / Director General Adjunto de Índices de Precios</t>
  </si>
  <si>
    <t xml:space="preserve">Índice Nacional de Precios Productor
</t>
  </si>
  <si>
    <t>Sitio de internet  INEGI</t>
  </si>
  <si>
    <t>(5) Declaración de  información de Interes Nacional del INEGI.
(2) Special Data Dissemination Standard pág. 26 párrafo 3.32. 
(3) Estados Unidos publica un índice mensual antes de los 30 días con carácter definitivo.</t>
  </si>
  <si>
    <t>http://sc.inegi.org.mx/repositorioNormateca/Lmj2_SNIEG.pdf
http://www.beta.inegi.org.mx/app/biblioteca/ficha.html?upc=702825063696
file:///D:/Documents/Downloads/cal_2018_2do_sem%20(1).pdf</t>
  </si>
  <si>
    <t>Ya se cuenta con un parámetro de oportunidad  de máximo 10 días, aunque el tiempo promedio es de 8 días para la publicación del INPP en el sitio de internet. Aunque no se tiene una regulación específica, el INPP sigue la pauta del INPC mensual.
Estados Unidos publica un índice mensual antes de los 30 días con carácter definitivo. China publica un índice mensual antes de los 30 días con carácter definitivo. Alemania publica un índice mensual antes de los 30 días con carácter definitivo. Reino Unido publica un índice mensual antes de los 30 días con carácter definitivo. Australia publica un índice mensual antes de los 30 días con carácter definitivo.
The SDDS prescribes consumer price indices (CPIs), producer price indices (PPIs), or wholesale price indices (WPIs) to be disseminated with monthly periodicity and timeliness of no later than one month.
ENHANCED GENERAL DATA DISSEMINATION SYSTEM - FMI, pág. 28: 2.66 E-GDDS participants are encouraged to disseminate PPI or WPI as a supplementary data category on a monthly basis within two months after the reference month.</t>
  </si>
  <si>
    <t xml:space="preserve">Índice Nacional de Precios al Consumidor, 1ª quincena </t>
  </si>
  <si>
    <t>Diario Oficial de la Federación, Sitio internet INEGI</t>
  </si>
  <si>
    <t xml:space="preserve">Ya se cuenta con un parámetro de oportunidad establecido en el Código Fiscal de la Federación: máximo 10 días, aunque el tiempo promedio es de 8 días para la publicación del INPC en el sitio de internet.
NO existen experiencias en otros países donde el INPC se elabore quincenalmente 
</t>
  </si>
  <si>
    <t xml:space="preserve">Balanza Comercial de Mercancías de México (oportuna)
</t>
  </si>
  <si>
    <t>Dirección General Adjunta de Registros Administrativos Económicos</t>
  </si>
  <si>
    <t>Estadística Básica</t>
  </si>
  <si>
    <t>Registro Administrativo</t>
  </si>
  <si>
    <t>Sí</t>
  </si>
  <si>
    <t xml:space="preserve">Direccion General Adjunta De Analisis Y Estudios Economicos
Direccion General Adjunta De Integracion De Informacion
</t>
  </si>
  <si>
    <t xml:space="preserve">(2) Normas Especiales para la Divulgación de Datos (2007), FMI
</t>
  </si>
  <si>
    <t>sitio web: http://www.imf.org/external/spanish/pubs/ft/sdds/guide/2007/sddsguides.pdf</t>
  </si>
  <si>
    <t>Debido a que esta estadística  se elabora conjuntamente con el  Banco de México, Secretaría de Economía y el Servicio de Administración Tributaría de la Secretaría de Hacienda y Crédito Público, se requiere coordinar los esfuerzos para lograr una mayor oportunidad.</t>
  </si>
  <si>
    <t>Lázaro Trujillo Hernández. Director de Estadísticas Económicas de Registros Administrativos</t>
  </si>
  <si>
    <t xml:space="preserve">Balanza Comercial de Mercancías de México (definitiva)
</t>
  </si>
  <si>
    <t>Registros Administrativos</t>
  </si>
  <si>
    <t>* Dirección General Adjunta de Análisis y Estudios Económicos
* Dirección General Adjunta de Integracion de Información
* Coordinación General de Informática</t>
  </si>
  <si>
    <t xml:space="preserve">(2) Estadísticas del Comercio Internacional de Mercancías: Conceptos y Definiciones. 2010.
Capítulo: X Difusión
Tema: Período de referencia y calendario de difusión de los datos
The Special Data Dissemination Standard Plus: Guide for Adherents and Users
Capítulo 5: External Sector: Data Coverage, Periodicity, and Timeliness
Tema: Periodicity and Timeliness
</t>
  </si>
  <si>
    <t>https://unstats.un.org/unsd/trade/eg-imts/IMTS%202010%20(Spanish).pdf</t>
  </si>
  <si>
    <t xml:space="preserve">Dirección General Adjunta de Encuestas Económicas </t>
  </si>
  <si>
    <t>Encuesta en Negocios</t>
  </si>
  <si>
    <t>Dirección General Adjunta De Análisis Y Estudios Económicos
Dirección General Adjunta De Integración De Información
Dirección General Adjunta De Operación Regional</t>
  </si>
  <si>
    <t xml:space="preserve">(1) Recomendaciones Internacionales para Estadísticas Industriales 2008 de la ONU, Página 157
</t>
  </si>
  <si>
    <t xml:space="preserve">http://unstats.un.org/unsd/publication/seriesM/seriesm_90s.pdf </t>
  </si>
  <si>
    <t>En mayo de 2014 se instrumentó la mejora de mayor oportunidad en la difusión, al pasar de 58-59 días a 49-50 días. Para lograr una reducción a 45 días se debe revisar todo el proceso de las áreas que intervienen en su difusión.</t>
  </si>
  <si>
    <t>Santiago Ávila Ávila
Director de Encuestas del Sector Secundario
Ramón Sánchez Trujano
Subdirector de Encuestas Manufactureras</t>
  </si>
  <si>
    <t>En enero de 2017 se instrumentó la mejora de mayor oportunidad en la difusión, al pasar de 60-61 días a 52 días. Para lograr una reducción a 45 días se debe revisar todo el proceso de las áreas que intervienen en su difusión.</t>
  </si>
  <si>
    <t>Santiago Ávila Ávila
Director de Encuestas del Sector Secundario
Juan Francisco Reyes Piña
Subdirector de Encuestas de la Construcción y Opinión Empresarial</t>
  </si>
  <si>
    <t>Proyecto recurrente</t>
  </si>
  <si>
    <t xml:space="preserve">(3) Calendario de difusión de Estados Unidos
(1) Handbook on Economic Tendency Surveys de la ONU, Páginas 19 y 105
(1) Business Tendency Surveys A Handbook, Página 74                                                                                                                                                                                                                                                                                                                                                                                                                                                                                                                                                                                        </t>
  </si>
  <si>
    <t xml:space="preserve">https://www.instituteforsupplymanagement.org/ISMReport/content.cfm?ItemNumber=10745 
</t>
  </si>
  <si>
    <t>Tanto el Manual de Encuestas de Tendencia Económica de las Naciones Unidas como el Manual de Encuestas de Tendencia de Negocios de la OCDE, recomiendan la difusión de los indicadores antes de que concluya el mes siguiente al de referencia de los datos. En Estados Unidos los indicadores de opinión se difunden en promedio el segundo día hábil del mes siguiente al de referencia.
https://unstats.un.org/unsd/nationalaccount/docs/ETS_Handbook_Final.pdf                                                    
http://www.oecd.org/std/leading-indicators/31837055.pdf</t>
  </si>
  <si>
    <t>Santiago Ávila Ávila
Director de Encuestas del Sector Secundario
María Guadalupe Pérez Arreola
Subdirector de Encuestas Estructurales del Sector Manufacturero</t>
  </si>
  <si>
    <t>Indicador de Pedidos Manufactureros</t>
  </si>
  <si>
    <t xml:space="preserve">(1) Handbook on Economic Tendency Surveys de la ONU, Páginas 19 y 105
(1) Business Tendency Surveys A Handbook, Página 74                                                                                                                                                                                                                                                                                                                                                                                                                                                                                                                                                                                        (3) Calendario de difusión de Estados Unidos     </t>
  </si>
  <si>
    <t>Indicadores de Confianza Empresarial</t>
  </si>
  <si>
    <t>Informción de Interés Nacional</t>
  </si>
  <si>
    <t>Direccion General Adjunta De Analisis Y Estudios Economicos
Direccion General Adjunta De Integracion De Informacion
Direccion General Adjunta De Operacion Regional</t>
  </si>
  <si>
    <t>(1) Recomendaciones internacionales sobre estadísticas del comercio de distribución, 2008 y Manual de Estadísticas del Comercio Internacional de Servicios, 2010, ambos documentos  de la ONU.
(7) Propuesta de oportunidad realizada por el área generadora.</t>
  </si>
  <si>
    <t>https://unstats.un.org/unsd/publication/SeriesM/Seriesm_89s.pdf
https://unstats.un.org/unsd/tradeserv/tfsits/msits2010/docs/MSITS%202010%20M86%20(Sp)%20web.pdf</t>
  </si>
  <si>
    <t>La recomendiación internacional  para encuestas mensuales. La reducción a 52 días podrá lograrse cuando se concluya con el desarrollo de los nuevos sistemas de tratamiento y procesamiento de las EEN.</t>
  </si>
  <si>
    <t>Juan José Ríos Franco
Director de Encuestas del Sector Terciario
Rodrigo Carranza Trinidad
Subdirector de Encuestas del Sector Comercio</t>
  </si>
  <si>
    <t>(3) Calendario Estadístico del Ministerio del Interior e Instituto Nacional de Estadística de España
http://www.interior.gob.es/documents/642317/1205221/CalendarioEstad%C3%ADsticasMINT-2017.pdf/8126237b-5af5-4961-842c-4e8bf60164b9
(7) Propuesta de oportunidad realizada por el área generadora.</t>
  </si>
  <si>
    <t>http://www.interior.gob.es/documents/642317/1205221/CalendarioEstad%C3%ADsticasMINT-2017.pdf/8126237b-5af5-4961-842c-4e8bf60164b9</t>
  </si>
  <si>
    <t>Dirección General Adjunta De Análisis Y Estudios Económicos
Dirección General Adjunta De Integración De Información
Dirección General Adjunta De Cuentas Nacionales</t>
  </si>
  <si>
    <t xml:space="preserve">(2) Normas Especiales para la Divulgación de Datos (2007) del FMI, Páginas 10 y 14
</t>
  </si>
  <si>
    <t>http://www.imf.org/external/spanish/pubs/ft/sdds/guide/2007/sddsguides.pdf</t>
  </si>
  <si>
    <t>Santiago Ávila Ávila
Director de Encuestas del Sector Secundario</t>
  </si>
  <si>
    <t>(1) Recomendaciones internacionales sobre estadísticas del Comercio de Distribución y los Servicios 1976. Manual de Estadísticas del Comercio Internacional de Servicios, 2010, ambos documentos  de la ONU</t>
  </si>
  <si>
    <t>https://unstats.un.org/unsd/tradeserv/tfsits/msits2010/docs/MSITS%202010%20M86%20(Sp)%20web.pdf
https://unstats.un.org/unsd/publication/SeriesM/SeriesM_57S.pdf</t>
  </si>
  <si>
    <t>Juan José Ríos Franco
Director de Encuestas del Sector Terciario
Roberto Tovar Soria
Subdirector de Tratamiento de Explotación de Encuestas de Transportes</t>
  </si>
  <si>
    <t>La recomendación internacional sugiere que la oportunidad de publicación de las estadísticas industriales anuales, de conformidad con las buenas prácticas estadísticas, debe estar comprendida en un periodo de 18 meses después de la finalización del año al que se refieran los datos. Para el caso específico de la Encuesta Anual de la Industria Manufacturera es de 12 meses.</t>
  </si>
  <si>
    <t>Direccion General Adjunta De Integracion De Informacion
Coordinación General de Operacion Regional</t>
  </si>
  <si>
    <t>https://www.imf.org/external/pubs/FT/GFS/Manual/esl/pdf/compils.pdf</t>
  </si>
  <si>
    <t>Conforme a los periodos establecidos para la recolección y revisión de la información de la Estadística de las Finanzas Públicas Estatales, se considera el nuevo parámetro de oportunidad para ser aplicado  a partir del año 2019</t>
  </si>
  <si>
    <t>http://unstats.un.org/unsd/publication/seriesM/seriesm_90s.pdf</t>
  </si>
  <si>
    <t xml:space="preserve">Indicadores de Establecimientos con Programa IMMEX (Estadística del Programa IMMEX)
</t>
  </si>
  <si>
    <t>Dirección General Adjunta de Encuestas Económicas y Registros Administrativos</t>
  </si>
  <si>
    <t>(2) Normas Especiales para la Divulgación de Datos (2007), FMI
sitio web: http://www.imf.org/external/spanish/pubs/ft/sdds/guide/2007/sddsguides.pdf</t>
  </si>
  <si>
    <t>(1) Recomendaciones internacionales sobre estadísticas del comercio de distribución, 2008 y Manual de Estadísticas del Comercio Internacional de Servicios, 2010, ambos documentos  de la ONU</t>
  </si>
  <si>
    <t>La recomendación internacional sugiere, que la oportunidad de publicación de las estadísticas de comercio  anuales, de conformidad con las buenas prácticas estadísticas deben estar comprendidas en un periodo de 18 meses después de la finalización del año al que se refieran los datos. Que para el caso específico de la Encuesta Anual del comercio es menor a 12 meses.</t>
  </si>
  <si>
    <t>https://unstats.un.org/unsd/tradeserv/msitsintro.htm
https://unstats.un.org/unsd/publication/SeriesM/SeriesM_52rev3e.pdf
https://unstats.un.org/unsd/publication/SeriesM/SeriesM_57E.pdf</t>
  </si>
  <si>
    <t>La recomendación internacional sugiere, que la oportunidad de publicación de las estadísticas de servicios  anuales, de conformidad con las buenas prácticas estadísticas deben estar comprendidas en un periodo de 18 meses después de la finalización del año al que se refieran los datos. Que para el caso específico de la Encuesta Anual de Servicios Privados No Financieros   es menor a 12 meses.</t>
  </si>
  <si>
    <t>Juan José Ríos Franco
Director de Encuestas del Sector Terciario
Ramón Bravo Zepeda
Subdirector de Encuestas de Servicios</t>
  </si>
  <si>
    <t>Coordinación General de Informática
Direccion General Adjunta De Integracion De Informacion
Coordinación de Operacion Regional</t>
  </si>
  <si>
    <t>Conforme a los periodos establecidos para la recolección y revisión de la información de la Estadística de Finanzas Públicas Municipales, se considera el nuevo parámetro de oportunidad para ser aplicado  a partir del año 2019</t>
  </si>
  <si>
    <t xml:space="preserve">(3) Calendario Estadístico del Ministerio del Interior e Instituto Nacional de Estadística de España
</t>
  </si>
  <si>
    <t xml:space="preserve">Se identificó la difusión de estadísticas similares en España. De acuerdo a su calendario de difusión de resultados de la Estadística del Parque Nacional de Vehículos, se publica en promedio 30 días posteriores al mes de referencia. 
</t>
  </si>
  <si>
    <t>(3) Calendario de disponibilidad de estadísticas del INE
http://www.ine.es/daco/daco41/calen.htm</t>
  </si>
  <si>
    <t>http://www.ine.es/daco/daco41/calen.htm</t>
  </si>
  <si>
    <t>Se identificó la difusión de estadísticas similares en España, de acuerdo a su calendario de difusión de resultados de la Estadística Transporte de Viajeros, se publica en promedio 40 días posteriores al mes de referencia.</t>
  </si>
  <si>
    <t>La recomendiación internacional  para encuestas mensuales. La reducción a 52 días podrá lograrse cuando se concluya con el desarrollo de los nuevos sistemas de tratamiento y procesamiento de las EEN .</t>
  </si>
  <si>
    <t>(3) Mejores prácticas internacionales</t>
  </si>
  <si>
    <t xml:space="preserve">Se identificó la difusión de estadísticas similares en INE-España, de acuerdo a su ficha metodológica los resultados de la Encuesta Mensual de Sacrificio de Ganado en Matadero se realiza en el mes n+2 (segundo mes) respecto al mes que se hace referencia. </t>
  </si>
  <si>
    <t xml:space="preserve">Se identificó la difusión de estadísticas similares en INE-España, de acuerdo a su ficha metodológica los resultados de la Encuesta Anual de Sacrificio de Ganado en Matadero se realiza en el mes n+6 (sexto mes) después de finalizado el año de referencia. </t>
  </si>
  <si>
    <t xml:space="preserve">(1) Guía de compilación de Estadísticas de Finanzas Públicas para países en desarrollo. (2011), FMI
(2) Normas Especiales para la Divulgación de Datos (2007), FMI
</t>
  </si>
  <si>
    <t>Indicadores de la Industria Minerometalúrgica</t>
  </si>
  <si>
    <t>Quinquenal</t>
  </si>
  <si>
    <t>Dirección General Adjunta de Censos Económicos y Agropecuarios</t>
  </si>
  <si>
    <t>Censo</t>
  </si>
  <si>
    <t>Dirección General adjunta de Información Geografica Básica.              Dirección General Adjunta de Estadísiticas Económicas y Registros Administrativos.                                      Dirección General Adjunta de Cuentas Nacionales.                                             Dirección General Adjunta de Comunicación                                        Dirección General adjunta de Operación Regional</t>
  </si>
  <si>
    <t>No se tiene recomendación alguna sobre parámetros de oportunidad en organismos internacionales o "mejores prácticas". Se consultaron las fechas en la que algunos países que instrumentan Censos Económicos publican los resultados: EUA publica sus primeros datos preliminares 294 días despues de concluido el operativo,  Japón 196, China e India 182. La oportunidad de publicación de resultados preliminares de los Censos Económicos en México, en 119 días, está por debajo de otros países. Cabe mencionar que para determinar el número de días se está considerando el período transcurrido entre el término del levantamiento y la publicación de resultados.</t>
  </si>
  <si>
    <t>Daniel Vargas Montenegro
Director de Censos Económicos</t>
  </si>
  <si>
    <t>Dirección General Adjunta de Censos Económicos y Agropecuarios
Dirección General Adjunta de Encuestas Económicas</t>
  </si>
  <si>
    <t>(3) Comercio internacional de bienes: comercio por características de la empresa (TEC)
Metadatos de referencia en la estructura de metadatos del Euro SDMX (ESMS)
Agencia de compilación: Eurostat, la oficina de estadística de la Unión Europea)
1. http://ec.europa.eu/eurostat/cache/metadata/en/ext_tec_esms.htm#
2. http://ec.europa.eu/eurostat/statistics-explained/index.php?title=International_trade_in_goods_by_enterprise_size</t>
  </si>
  <si>
    <t>1. http://ec.europa.eu/eurostat/cache/metadata/en/ext_tec_esms.htm#
2. http://ec.europa.eu/eurostat/statistics-explained/index.php?title=International_trade_in_goods_by_enterprise_size</t>
  </si>
  <si>
    <t>Se identificó la difusión de estadísticas similares en EUROSTAT</t>
  </si>
  <si>
    <t xml:space="preserve">Dirección General Adjunta de Censos Económicos y Agropecuarios. Dirección General Adjunta de Encuestas Económicas. Dirección General Adjunta de Información Geográfica Básica. Dirección General Adjunta de Integración de Información Geoespacial. Dirección General Adjunta de Comunicación. Coordinación General de Informática.Coordinación General de Operación Regional. </t>
  </si>
  <si>
    <t>(3) Canadian International Merchandise Trade Database</t>
  </si>
  <si>
    <t>http://www5.statcan.gc.ca/cimt-cicm/page-page?lang=eng&amp;mode=releasesAndRevisions
http://www.statcan.gc.ca/release-diffusion/2018-eng.pdf</t>
  </si>
  <si>
    <t>Se identificó la difusión de estadísticas similares en STATCAN</t>
  </si>
  <si>
    <t>Actualmente ya se cumple el parámetro internacional.</t>
  </si>
  <si>
    <t>(1) Eurostat Manual of Supply, Use and Input-Output Tables
Página 449</t>
  </si>
  <si>
    <t>http://ec.europa.eu/eurostat/documents/3859598/5902113/KS-RA-07-013-EN.PDF/b0b3d71e-3930-4442-94be-70b36cea9b39?version=1.0</t>
  </si>
  <si>
    <t>Directorio Estadístico Nacional de las Unidades Económicas (DENUE)</t>
  </si>
  <si>
    <t>Otro</t>
  </si>
  <si>
    <t>Infraestructura</t>
  </si>
  <si>
    <t>SÍ</t>
  </si>
  <si>
    <t>El RENEM es el único registro estadístico de negocios que tiene una parte pública: el DENUE, y es uno de los pocos que vincula la información estadística con la cartografía, por ello, no hay parámetros internacionales ni nacionales de oportunidad respecto a su difusión.
El DENUE no tiene un punto de comparación internacional y lo más aproximado serían los registros estadísticos de negocios, los cuales se actualizan principalmente por los registros fiscales. Tomando en cuenta que el DENUE se actualiza todavía con trabajo de campo.
Toda vez que se establezca una línea de actualización continua con los registros fiscales, en las que pueda establecerse una comparación a nivel internacional.
Los 130 días se cuentan a partir de la conclusión de los trabajos de campo en los que se verifica la información de los registros provenientes de fuentes externas.
El DENUE es un proyecto recurrente que está evidenciando su alineación al MPEG, misma que estará concluida en este año 2018, por lo que en el 2019 podrá considerarse como Proyecto recurrente estandarizado.</t>
  </si>
  <si>
    <t>Carlos Valladolid Cornejo. Director de Registro de Negocios</t>
  </si>
  <si>
    <t>Bienal</t>
  </si>
  <si>
    <t>Estadística básica</t>
  </si>
  <si>
    <t>Encuestas en Unidades de Producción Agropecuaria</t>
  </si>
  <si>
    <t>Dirección General de Geografía y Medio Ambiente;                                                      Dirección General de Coordinación del Sistema Nacional de Información Estadística y Geográfica;                                                             Coordinación General de Informática;                                     Coordinación General de Operación Regional;                                                          Dirección General de Administración.</t>
  </si>
  <si>
    <t>(3) Se selecciona la experiencia de Portugal como la mejor referencia de parámetro de oportunidad.
(1) EuroStat. Farm Structure - Reference Metadata in Euro SDMX (punto 9).</t>
  </si>
  <si>
    <t>http://ec.europa.eu/eurostat/cache/metadata/EN/ef_esqrs_pt.htm</t>
  </si>
  <si>
    <t xml:space="preserve">Se identifico que en otros países, el tiempo para publicar resultados es de casi un año, como en el caso de  la Union Europea ( EUROSTAT) que es de 360 días, y Portugal ( Statistics Portugal) con 334 días. El tiempo que se tiene para publicar los resultados de la ENA 2017 es de 236 días, practicamente ocho meses, lo cual es un buen parámetro de oportunidad comparado con los tiempos que utilizan otros países para publicar resultados de encuestas en temas agropecuarios.
</t>
  </si>
  <si>
    <t>Mauricio Rebolledo Loaza
Director de Censos y Encuestas Agropecuarias</t>
  </si>
  <si>
    <t>ESTADÍSTICAS EXPERIMENTALES</t>
  </si>
  <si>
    <t>Indicadores de Bienestar Autorreportado de la Población Urbana</t>
  </si>
  <si>
    <t xml:space="preserve">Semestral </t>
  </si>
  <si>
    <t>Dirección General Adjunta de Investigación</t>
  </si>
  <si>
    <t>Otros Indicadores</t>
  </si>
  <si>
    <t>Boletín de Prensa
Indicadores de Bienestar Autoreportado de la Población Urbana</t>
  </si>
  <si>
    <t xml:space="preserve"> Dirección General Adjunta de Encuestas Sociodemográficas y Registros Administrativos</t>
  </si>
  <si>
    <t>Recomendaciones OCDE versión 2013. OECD Guidelines on Measuring Subjective Well-being. El INEGI es de las primeras oficinas nacionales de estadística del mundo en implementar la medición del Bienestar Subjetivo. La recomendaciones internacionales sobre las que se basa el proyecto no establecen parámetros de oportunidad en la difusión de la información.</t>
  </si>
  <si>
    <t>ESTUDIOS ECONOMÉTRICOS</t>
  </si>
  <si>
    <t>Sistema de Indicadores Cíclicos</t>
  </si>
  <si>
    <t>Dirección General Adjunta de Análisis y Estudios Económicos</t>
  </si>
  <si>
    <t>Boletín de prensa, Reloj de los ciclos económicos de México y Tablero de indicadores económicos</t>
  </si>
  <si>
    <t>O - Otro</t>
  </si>
  <si>
    <t>(6) The use of short-term indicators and survey data for predicting turning points in economic activity: A performance analysis of the OECD System of CLIS during The great recession (p. 8) (OECD, 2016)</t>
  </si>
  <si>
    <t>ESTADÍSTICAS SOCIODEMOGRÁFICAS</t>
  </si>
  <si>
    <t>Confianza del Consumidor</t>
  </si>
  <si>
    <t>Dirección General Adjunta de Encuestas Sociodemográficas y Registros Administrativos</t>
  </si>
  <si>
    <t>Encuestas en Hogares</t>
  </si>
  <si>
    <t>Mixto</t>
  </si>
  <si>
    <t>Dirección General Adjunta de Análisis y Estudios Económicos. Dirección General Adjunta de Informática</t>
  </si>
  <si>
    <t>(3) Mejores prácticas internacionales Indice de Confianza del Consumidor España.</t>
  </si>
  <si>
    <t xml:space="preserve">http://www.cis.es/cis/opencms/ES/13_Indicadores/Indicadores/ICC/index.jsp
</t>
  </si>
  <si>
    <t>Países como Alemania, Austria y Hungría publican sus resultados entre la tercera y cuarta semana del mes siguiente al de referencia; España lo hace el día 3 del mes siguiente al de referencia y de EUA (Universidad de Michigan) que lo hace a mitad del mismo mes, pero haciendo un corte durante el periodo de levantamiento por lo que publica dos datos, uno preliminar y otro final o definitivo, lo que implica una metodología diferente a la aplicada en nuestro caso.</t>
  </si>
  <si>
    <t>Octavio Heredia Hernández</t>
  </si>
  <si>
    <t>Indicadores de Ocupación y Empleo</t>
  </si>
  <si>
    <t>(3) Mejores prácticas internacionales (con información mensual parcial) Labour Force Survey (LFS) de Canadá.</t>
  </si>
  <si>
    <t xml:space="preserve"> http://www23.statcan.gc.ca/imdb/p2SV.pl?Function=getSurvey&amp;amp;SDDS=3701#a2</t>
  </si>
  <si>
    <t xml:space="preserve">Se incluye el párametro de oportunidad a manera de referencia. Se investigó el caso de la difusión de los resultados mensuales de Canadá y los EUA ambos difunden 10 días después de concluido el mes, pero tres semanas despúes del periodo de referencia del mes en cuestión, y lo hacen tomando sólo una semana de levantamiento (la segunda del mes por lo general o aquella en la que cae el día 12 y 15). En nuestro caso los resultados mensuales de la ENOE se difunden 4 semanas despúes de concluido el mes de referencia, pero se incluye todo el mes de levantamiento. </t>
  </si>
  <si>
    <t>Encuesta Nacional de Ocupación y Empleo</t>
  </si>
  <si>
    <t>(3) Mejores prácticas internacionales Encuesta de Población Activa de España (Trimestral).</t>
  </si>
  <si>
    <t xml:space="preserve"> http://www.ine.es/daco/daco41/calen.htm</t>
  </si>
  <si>
    <t xml:space="preserve">Se incluye el párametro de oportunidad a manera de referencia. Se investigó el caso de la difusión de los resultados trimestrales de varios países (España, Chile, Colombia y Argentina) y la mayor oportunidad la tiene España que difunde los resultados del trimestre 25 o 26 días después de que éste concluyó, sólo que cuentan con procesos de captación automatizados que favorecen la oportunidad. En nuestro caso, la recolección es todavía en papel y por esa razón los resultados se difunden 44 días después de concluido un trimestre de levantamiento.  </t>
  </si>
  <si>
    <t>Módulo de Condiciones Socioeconómicas (MCS)</t>
  </si>
  <si>
    <t>Dirección General Adjunta de Informática</t>
  </si>
  <si>
    <t xml:space="preserve">La comparación con otros países hace ver que se está mejor que ellos, como es el caso de Canadá, Reino Unido, Argentina y Chile. </t>
  </si>
  <si>
    <t xml:space="preserve">Estadística de Defunciones Fetales </t>
  </si>
  <si>
    <t xml:space="preserve">(1) Principios y Recomendaciones de la ONU para un sistema de estadísticas vitales Revisión 3.
</t>
  </si>
  <si>
    <t xml:space="preserve">https://unstats.un.org/unsd/demographic-social/Standards-and-Methods/files/Principles_and_Recommendations/CRVS/M19Rev3-S.pdf
</t>
  </si>
  <si>
    <t>Documentos de las Naciones Unidas recomiendan la publicación de los hechos vitales durante el año siguiente al de referencia, lo cuál estamos cumplimiendo. El periodo de publicación es igual o mejor que el de otros países, se anexan referencias de Estados Unidos, Canadá y Japón.
Canadá: https://www150.statcan.gc.ca/t1/tbl1/en/tv.action?pid=1310042901
Japón:http://www.stat.go.jp/english/data/nenkan/67nenkan/1431-02.html, Vital Stats, 2-15
Estados Unidos: https://www.cdc.gov/nchs/data_access/vitalstatsonline.htm</t>
  </si>
  <si>
    <t>Carole Odette Schmitz Basañez</t>
  </si>
  <si>
    <t>Estadística de Defunciones Registradas</t>
  </si>
  <si>
    <t>Documentos de las Naciones Unidas recomiendan la publicación de los hechos vitales durante el año siguiente al de referencia, lo cuál estamos cumplimiendo. El periodo de publicación es igual o mejor que el de otros países, se anexan referencias de Francia,  Estados Unidos, Canadá y Japón.
Francia: https://insee.fr/en/statistiques/serie/001641603
Canadá: https://www150.statcan.gc.ca/t1/tbl1/en/tv.action?pid=1310070801
Japón: http://www.stat.go.jp/english/data/nenkan/67nenkan/1431-02.html, Vital Stats, 2-15
Estados Unidos: https://www.cdc.gov/nchs/data_access/vitalstatsonline.htm</t>
  </si>
  <si>
    <t>Módulo sobre Lectura (MOLEC)</t>
  </si>
  <si>
    <t>No se identifica un parámetro de oportunidad.</t>
  </si>
  <si>
    <t>Módulo sobre Eventos Culturales seleccionados (MODECULT)</t>
  </si>
  <si>
    <t>Módulo de Práctica Deportiva y Ejercicio Físico (MOPRADEF)</t>
  </si>
  <si>
    <t>Encuesta Nacional de Hogares (ENH)</t>
  </si>
  <si>
    <t>Propuesta del área responsable para mejorar la oportunidad considerando las condiciones actuales del proceso</t>
  </si>
  <si>
    <t>Estadísticas Vitales – Nacimientos registrados</t>
  </si>
  <si>
    <t>Documentos de las Naciones Unidas recomiendan la publicación de los hechos vitales durante el año siguiente al de referencia, lo cuál estamos cumplimiendo. El periodo de publicación es igual o mejor que el de otros países, se anexan referencias de Francia, Estados Unidos, Canadá y Japón.
Francia: https://www.insee.fr/en/statistiques/serie/001641601
Canadá: https://www150.statcan.gc.ca/t1/tbl1/en/tv.action?pid=1310042901
Japón:http://www.stat.go.jp/english/data/nenkan/67nenkan/1431-02.html, Vital Stats, 2-15</t>
  </si>
  <si>
    <t>Estadísticas Vitales – Matrimonios</t>
  </si>
  <si>
    <t>Documentos de las Naciones Unidas recomiendan la publicación de los hechos vitales durante el año siguiente al de referencia, lo cuál estamos cumplimiendo. El periodo de publicación es igual o mejor que el de otros países, se anexan referencias de Francia, Estados Unidos y Japón.
Francia: https://insee.fr/en/statistiques/serie/001686967
Japón:http://www.stat.go.jp/english/data/nenkan/67nenkan/1431-02.html, Vital Stats, 2-15
Estados Unidos: https://www.cdc.gov/nchs/nvss/marriage-divorce.htm</t>
  </si>
  <si>
    <t>Estadísticas Vitales – Divorcios</t>
  </si>
  <si>
    <t>Estadísticas sobre relaciones laborales de jurisdicción local</t>
  </si>
  <si>
    <t>(3) Mejores prácticas internacionales Chile: Plan Nacional de Recuperación Estadística 2010 (Pág. 17).</t>
  </si>
  <si>
    <t xml:space="preserve"> http://www.ine.cl/docs/default-source/calidad-estad%C3%ADstica/minuta-informes/plan-de-recopilacion/plan-nacional-de-recopilaci%C3%B3n-estad%C3%ADstica-2010.pdf?sfvrsn=3
</t>
  </si>
  <si>
    <t xml:space="preserve">La OIT establece que las estadísticas del trabajo se compilen al menos una vez al año y que se publiquen de manera regular, si bien no indica un parámetro de oportunidad. Organización Internacional del Trabajo (OIT); Convenio sobre estadísticas del trabajo, 1985 (núm. 160); Recomendación sobre estadísticas del trabajo, 1985 (núm. 170). Se investigó la información de varios países y la mayoría publica resultados el año siguiente al de referencia, por ejemplo  Chile publica a mediados del año siguiente. Este parámetro se considera de referencia, pues para que el Instituto pueda alcanzar dicho parámetro no se debe perder de vista que se trata de un registro administrativo cuyo manejo depende de otra institución, que responde a sus propios métodos de trabajo y establece sus plazos de entrega. </t>
  </si>
  <si>
    <t xml:space="preserve">Estadísticas sobre Museos </t>
  </si>
  <si>
    <t>(3) Mejores prácticas internacionales Miniterio de Educación, Cultura y Deportes de España.</t>
  </si>
  <si>
    <t>http://www.mecd.gob.es/servicios-al-ciudadano/estadisticas/cultura/mc/em/ano-2016.html</t>
  </si>
  <si>
    <t>Conforme al Marco de Estadísticas Culturales de la UNESCO 2009, al sitio en internet del Consejo Internacional de Museos (ICOM), publicaciones y sitios del Instituto Nacional de Estadística de España (INE) y del Ministerio de Educación, Cultura y Deporte del Gobierno de España, así como del Instituto de Nacional de Estadísticas de Chile. Se encontró que España publica resultados bienalmente, Chile anualmente. Con base en lo previamente expuesto, la estadística de museos se estará publicando en el mes de junio de cada año, 5 meses después de la captación de la información que reportan los museos sobre sus características y afluencia de visitantes. La primera edición (2016) se publicó 11 meses después y la segunda (2017) 6 meses después de la captación.
España: http://www.mecd.gob.es/servicios-al-ciudadano/estadisticas/cultura/mc/em/ano-2016.html
Chile. Estadísticas Culturales Informe Anual 2016. http://www.ine.cl/estadisticas/sociales/cultura</t>
  </si>
  <si>
    <t>Encuesta Nacional de Ingresos y Gastos de los Hogares (ENIGH).</t>
  </si>
  <si>
    <t>Dirección General Adjunta de Encuestas Sociodemográficas</t>
  </si>
  <si>
    <t>Coordinación General de Informática
Coordinación General de Operación Regional
Dirección General Adjunta de Comunicación</t>
  </si>
  <si>
    <t>(3) Departamento de Estadísticas del Reino Unido (Family Expenditure Survey) difunde a 306 días del periodo de referencia.
(7) Propuesta de oportunidad realizada por el área generadora.</t>
  </si>
  <si>
    <t>https://discover.ukdataservice.ac.uk/series/?sn=200016
https://www.ons.gov.uk/peoplepopulationandcommunity/personalandhouseholdfinances/incomeandwealth/compendium/familyspending/2015</t>
  </si>
  <si>
    <t xml:space="preserve"> La propuesta de publicación de la ENIGH 2018 tiene una mayor oportunidad en comparación con otras Oficinas de Estadística de diversos países. Se observan los casos de Australia, con un parámetro de oportunidad de 426 días, Austria con 455 días, Canadá con 365 días, Estados Unidos con 485 días, Francia con 730 días y Reino Unido con 306 días . </t>
  </si>
  <si>
    <t>ESTADÍSTICAS DE GOBIERNO, SEGURIDAD PÚBLICA E IMPARTICIÓN DE JUSTICIA</t>
  </si>
  <si>
    <t>Censo Nacional de Gobiernos Municipales y Delegacionales</t>
  </si>
  <si>
    <t xml:space="preserve">Bienal </t>
  </si>
  <si>
    <t>Dirección General Adjunta de Políticas de Información Gubernamental y Censos Nacionales de Gobierno</t>
  </si>
  <si>
    <t>Página web del Instituto</t>
  </si>
  <si>
    <t>Dirección General Adjunta de Recursos Naturales y Medio Ambiente; Dirección General Adjunta de Información Catastral y Registral</t>
  </si>
  <si>
    <t>No se encontró algún parámetro internacional o nacional que se ajuste al método de generación de información estadística de forma censal empleado por el CNGMD.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se encuentra establecida en el Calendario de Difusión de Información Estadística y Geográfica y de Interés Nacional respectivo.</t>
  </si>
  <si>
    <t>Oscar Jaimes Bello
Director General Adjunto de Políticas de Información Gubernamental y Censos Nacionales de Gobierno</t>
  </si>
  <si>
    <t>Encuesta Nacional de Calidad e Impacto Gubernamental (ENCIG)</t>
  </si>
  <si>
    <t>Dirección General Adjunta de Modelos de Información Gubernamental y Encuestas Nacionales de Gobierno, Victimización, Seguridad y Justicia</t>
  </si>
  <si>
    <t xml:space="preserve">Dirección General Adjunta de Encuestas Sociodemográficas y Registros Administrativos;
Dirección General Adjunta de Informática </t>
  </si>
  <si>
    <t xml:space="preserve">(3) Encuesta Mundial de Valores en Bolivia (EMV), Centro de Investigaciones Sociales (CIS).
</t>
  </si>
  <si>
    <t>http://www.worldvaluessurvey.org/WVSEventsShow.jsp?ID=375</t>
  </si>
  <si>
    <t>No se encontró un parámetro internacional que se ajuste a la metodología y temática utlizada por la ENCIG. Solo se enlistan aquellas experiencias internacionales que la ENCIG retoma para su diseño conceptual, sin que estas cumplan necesariamente con el tamaño muestral y conceptual de la ENCIG. Además es la fecha que se aprobó por la Junta de Gobierno y la cual está establecida en el Calendario de Difusión de Información de Interés Nacional.
Centro de Investigaciones Sociales (CIS), Encuesta Mundial de Valores en Bolivia 2017 (176 días).
http://www.worldvaluessurvey.org/WVSEventsShow.jsp?ID=375
OECD, Goverment at a Glance 2017 (193 días).
http://www.oecd.org/governance/pem/govataglance.htm
Corporación Latinobarómetro, Latinobarómetro 2017 (151 días).
http://www.latinobarometro.org/latContents.jsp
IPSOS Perú, Décima Encuesta Nacional sobre Percepciones de la Corrupción 2017 (27 días).
https://www.proetica.org.pe/contenido/encuesta-nacional-sobre-percepciones-de-la-corrupcion-en-el-peru/</t>
  </si>
  <si>
    <t>Mario Alberto Santillana Zapata
Director de Modelos de Información Gubernamental</t>
  </si>
  <si>
    <t>Encuesta Nacional de Victimización y Percepción sobre Seguridad Pública (ENVIPE)</t>
  </si>
  <si>
    <t xml:space="preserve">(3) Encuesta de Convivencia y Seguridad Ciudadana (ECSC), DANE, Colombia.
</t>
  </si>
  <si>
    <t>https://www.dane.gov.co/files/investigaciones/fichas/seguridad-y-defensa/DSO-ECSC-FME-001-V4.pdf</t>
  </si>
  <si>
    <t>La encuesta "National Crime Victimization Survey (NCVS)" genera resultados únicamente a nivel nacional, en cambio la ENVIPE genera resultados a nivel nacional y por entidad federativa, además a partir del año 2014 la ENVIPE genera estimaciones en ciudades y/o áreas metropolitanas. Liga de NCVS         &lt;https://www.bjs.gov/index.cfm?ty=pbdetail&amp;iid=6166&gt;. 
La ENUSC tiene un período de publicación mucho menor porque el tamaño de la muestra y del instrumento de captación es menor.
La experiencia más parecida y con un tiempo más reducido sería la Encuesta Nacional Especializada sobre Victimización de Perú, sin embargo, el tamaño de la muestra es menor a la de la ENVIPE.
Así mismo, el Manual para Encuestas de Victimización de la UNODC, en el que se basa la ENVIPE, no tiene una fecha exacta de publicación, solo menciona que sería mejor si la información se levantara en enero y que los resultados se publicaran lo antes posible, según las necesidades de la información.
(3) BJS, Criminal Victimization 2016 (239 días).
https://www.bjs.gov/index.cfm?ty=pbdetail&amp;iid=6166
(3) Centro de Estudios y Análisis del Delito, Resultados ENUSC 2016 y serie comparada 2010-2016, p.2 (117 días).
http://www.seguridadpublica.gov.cl/media/2017/04/00_Total-Pa%C3%ADs_ENUSC-2016.pdf
(3) DANE, Ficha Metodológica Encuesta de Convivencia y Seguridad Ciudadana (ECSC), p. 1 (295 días).
https://www.dane.gov.co/files/investigaciones/fichas/seguridad-y-defensa/DSO-ECSC-FME-001-V4.pdf
(3) INEI, Encuesta Nacional Especializada sobre Victimización 2017 (154 días). 
https://www.inei.gob.pe/prensa/noticias/inei-y-el-mininter-presentaron-resultados-de-la-encuesta-nacional-especializada-sobre-victimizacion-2017-10779/</t>
  </si>
  <si>
    <t>Censo Nacional de Gobierno, Seguridad Pública y Sistema Penitenciario Estatales</t>
  </si>
  <si>
    <t>(3) Censo Nacional de Comisarías 2017, Perú, INEI. 
(7) Propuesta de oportunidad realizada por el área generadora</t>
  </si>
  <si>
    <t>https://www.inei.gob.pe/media/MenuRecursivo/publicaciones_digitales/Est/Lib1528/index.html</t>
  </si>
  <si>
    <t>Los parámetros referidos únicamente corresponden con la información temática contenida en el Módulo 2 (Seguridad Pública) del Censo Nacional de Gobierno, Seguridad Pública y Sistema Penitenciario Estatales. Asimismo, el primer parámetro de oportunidad (120) únicamente refiere a la información de infraestructura y equipamiento, mientras que el segundo (485) se relacionada con los accidentes de tránsito registrados, esto considerando como fecha de publicación el 30 de abril de 2018. El promedio de ambos parámetros (302) es similar al que actualmente presentan los censos declarados por la Junta de Gobierno del INEGI como información de Interés Nacional.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se encuentra establecida  en el Calendario de Difusión de Información Estadística y Geográfica y de Interés Nacional respectivo.</t>
  </si>
  <si>
    <t>Censo Nacional de Impartición de Justicia Estatal</t>
  </si>
  <si>
    <t>Censo Nacional de Procuración de Justicia Estatal</t>
  </si>
  <si>
    <t>No se encontró algún parámetro internacional  o nacional que se ajuste al método de generación de información estadística de forma censal empleado por el CNPJE.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se encuentra establecida en el Calendario de Difusión de Información Estadística y Geográfica y de Interés Nacional respectivo.</t>
  </si>
  <si>
    <t>Encuesta Nacional de Seguridad Pública Urbana (ENSU)</t>
  </si>
  <si>
    <t>Se aumenta la propuesta de parámetro de oportunidad, ya que actualmente se realiza un incremento en el tamaño de muestra de la ENSU, pasando de 2,300 viviendas a más de 15,000 para proporcionar estimaciones para diversas ciudades de interés. Sin embargo, la propuesta sigue siendo menor comparado con el proyecto estadístico que más se le parece a nivel internacional.</t>
  </si>
  <si>
    <t>Censo Nacional de Transparencia, Acceso a la Información Pública y Protección de Datos Personales Estatal</t>
  </si>
  <si>
    <t xml:space="preserve">No se encontró algún parámetro internacional  o nacional que se ajuste al método de generación de información estadística de forma censal empleado por el CNTAIPPDPE.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coincide con la oportunidad que presentan los censos estatales declarados por la Junta de Gobierno del INEGI como Información de Interés Nacional. </t>
  </si>
  <si>
    <t>Censo Nacional de Impartición de Justicia Federal</t>
  </si>
  <si>
    <t>Censo Nacional de Procuración de Justicia Federal</t>
  </si>
  <si>
    <t>(6) Censos Nacionales de Gobierno declarados como Información de Interés Nacional.
(7) Propuesta de oportunidad realizada por el área generadora.</t>
  </si>
  <si>
    <t xml:space="preserve">No se encontró algún parámetro internacional que se ajuste al método de generación de información estadística de forma censal empleado por el CNPJF. En este sentido, la propuesta interna toma como referencia la oportunidad que presentan los censos estatales declarados por la Junta de Gobierno del INEGI como Información de Interés Nacional. </t>
  </si>
  <si>
    <t>Encuesta Nacional de Acceso a la Información Pública y Protección de Datos Personales (ENAID)</t>
  </si>
  <si>
    <t>Sin periodicidad definida</t>
  </si>
  <si>
    <t>Experimental</t>
  </si>
  <si>
    <t>Externo</t>
  </si>
  <si>
    <t>Producto nuevo pendiente de difusión. Además, al ser un proyecto con financiamiento externo no se garantiza el cumplimiento de la propuesta de parámetro de oportunidad interna.</t>
  </si>
  <si>
    <t>Encuesta Nacional de Calidad Regulatoria e Impacto Gubernamental de Empresas (ENCRIGE)</t>
  </si>
  <si>
    <t>Dirección General Adjunta de Encuestas Económicas y Registros Administrativos;
Dirección General Adjunta de Informática;
Dirección de Marcos y Muestreo</t>
  </si>
  <si>
    <t>Producto nuevo pendiente de difusión. Además, al ser un proyecto con financiamiento mixto no se garantiza el cumplimiento de la propuesta de parámetro de oportunidad interna.</t>
  </si>
  <si>
    <t>Censo Nacional de Transparencia, Acceso a la Información Pública y Protección de Datos Personales Federal</t>
  </si>
  <si>
    <t xml:space="preserve">No se encontró algún parámetro internacional o nacional que se ajuste al método de generación de información estadística de forma censal empleado por el CNTAIPPDPF. En este sentido, la propuesta interna corresponde con la oportunidad actual debido a la complejidad  de la cobertura temporal y conceptual  del proyecto estadístico, misma que obedece a la cantidad de días transcurridos desde el último día de la cobertura temporal de referencia (31/12/2016) al día de publicación del censo en mención, la cual coincide con la oportunidad que presentan los censos estatales declarados por la Junta de Gobierno del INEGI como Información de Interés Nacional. </t>
  </si>
  <si>
    <t>Encuesta Nacional sobre la Dinámica de las Relaciones en los Hogares (ENDIREH).</t>
  </si>
  <si>
    <t>Dirección General Adjunta de Desarrollo de Información Gubernamental, Índices e Indicadores</t>
  </si>
  <si>
    <t xml:space="preserve">Dirección General Adjunta de Modelos de Información Gubernamental y Encuestas Nacionales de Gobierno, Victimización, Seguridad y Justicia; Dirección General Adjunta de Encuestas Sociodemográficas y Registros Administrativos;
Dirección General Adjunta de Informática </t>
  </si>
  <si>
    <t>(3) Encuesta Europea sobre Violencia contra las Mujeres.
(7) Propuesta de oportunidad realizada por el área generadora.</t>
  </si>
  <si>
    <t>http://fra.europa.eu/en/data-and-maps/violence-against-women-survey/survey-information</t>
  </si>
  <si>
    <t>Los parámetros de oportunidad de la Información que ha manejado el INEGI son óptimos y altamente competitivos, ya que por ejemplo:
la Encuesta Europea sobre Violencia contra las Mujeres, levantada por la Agencia Europea sobre los Derechos Fundamentales (FRA) que se levantó durante 2012 en 28 países europeos, con una muestra de 42,000 mujeres, hizo la Presentación de Resultados en marzo de 2014. Es decir, con una diferencia entre la fecha del levantamiento y la publicación de resultados de 16 meses y entre la fecha del periodo de referencia reciente de los 12 meses anteriores a la fecha de la entrevista de 19 meses.
Otros ejemplos a nivel latinoamericano son los siguientes:
Uruguay, levantó su encuesta en noviembre de 2013, con una muestra de 3400 mujeres y en dispositivo móvil, y presentó resultados el 25 de noviembre de 2014, es decir un año después de su levantamiento.</t>
  </si>
  <si>
    <t>Eva Gicela Ramírez Rodríguez
Subdirectora de Estadísticas Sociales y de Violencia contra la Mujer</t>
  </si>
  <si>
    <t>Encuesta Nacional de Victimización de Empresas (ENVE)</t>
  </si>
  <si>
    <t>(3) Commercial Victimization Survey, UK, pág. 19.
(7) Propuesta de oportunidad realizada por el área generadora.</t>
  </si>
  <si>
    <t xml:space="preserve">https://assets.publishing.service.gov.uk/government/uploads/system/uploads/attachment_data/file/611754/commercial-victimisation-survey-technical-report-2016.pdf
</t>
  </si>
  <si>
    <t>1. Manual para Encuestas de Victimización, UNODC (119 días)
2. Commercial Victimization Survey
(https://www.gov.uk/government/statistics/crime-against-businesses-findings-from-the-2015-commercial-victimisation-survey-data-tables). Mientras la ENVE considera en su diseño muestral a la totalidad de las unidades económicas del sector privado, la Commercial Victimisation Survey se realiza cada año incluyendo únicamente un gran sector a la vez (comercio, industria y servicios).
Por la temática de la ENVE se propone tomar como referencia el tiempo de oportunidad que tiene la ENVIPE de 271 por el análisis de información que conlleva para mantener su estándar de calidad.
(3) Commercial Victimization Survey, UK, pág. 19.
154 días. La encuesta del Reino Unido publica su información 154 días después de concluido el mes de referencia.
(3) National Bureau of Statistics, Crime and Corruption Business Survey 2006(CCBS) 119 días.
http://catalog.ihsn.org/index.php/catalog/3904/study-description#page=accesspolicy&amp;tab=study-desc
(3) Crime and Corruption Business Survey (CCBS), Nigeria.
161 días. La encuesta de Nigeria publica su información 161 días después de concluido el mes de referencia.</t>
  </si>
  <si>
    <t>Encuesta de Cohesión Social para la Prevención de la Violencia y la Delincuencia (ECOPRED)</t>
  </si>
  <si>
    <t>Ejercicio único</t>
  </si>
  <si>
    <t>Los estudios o referencias internacionales realizados en temas de prevención no son comparables con el diseño y la metodología de ECOPRED. Además, al ser un proyecto con financiamiento externo no se garantiza el cumplimiento de la propuesta de parámetro de oportunidad interna.</t>
  </si>
  <si>
    <t>Encuesta Nacional de Población Privada de la Libertad (ENPOL)</t>
  </si>
  <si>
    <t>Otra Información</t>
  </si>
  <si>
    <t xml:space="preserve">Dirección General Adjunta de Informática </t>
  </si>
  <si>
    <t>La metodología y diseño muestral de la Prisoner Survey no es como la utilizada en la ENPOL 2016.</t>
  </si>
  <si>
    <t>Censo Nacional de Poderes Legislativos Estatales</t>
  </si>
  <si>
    <t>Censo Nacional de Derechos Humanos Estatal</t>
  </si>
  <si>
    <t>Censo Nacional del Gobierno Federal</t>
  </si>
  <si>
    <t>Censo Nacional de Derechos Humanos Federal</t>
  </si>
  <si>
    <t>No se encontró algún  parámetro internacional  o nacional que se ajuste al método de generación de información estadística de forma censal empleado por el CNDHF. En este sentido, la propuesta interna corresponde con la oportunidad actual debido a la complejidad  de la cobertura temporal y conceptual  del proyecto estadístico, misma que obedece a la cantidad de días transcurridos desde el último día de la cobertura temporal de referencia (31/12/2016) al día de publicación del censo en mención.</t>
  </si>
  <si>
    <t>Recopilación de información de los Organismos Públicos de Protección y Defensa de los Derechos Humanos</t>
  </si>
  <si>
    <t xml:space="preserve">(6) Censos Nacionales de Gobierno.
(7) Propuesta de oportunidad realizada por el área generadora.
</t>
  </si>
  <si>
    <t xml:space="preserve">A partir de 2017 este proyecto estadístico se realizará bajo el esquema de Censo Nacional de Derechos Humanos </t>
  </si>
  <si>
    <t>INFORMACIÓN ESTADÍSTICA Y GEOGRÁFICA DE MEDIO AMBIENTE</t>
  </si>
  <si>
    <t>Red Nacional de Caminos</t>
  </si>
  <si>
    <t>Dirección General Adjunta de Integración de Información Geoespacial</t>
  </si>
  <si>
    <t>Información Geográfica</t>
  </si>
  <si>
    <t xml:space="preserve">Portal Web institucional </t>
  </si>
  <si>
    <t>Secretaría de Comunicaciones y Transportes, Instituto Mexicano del Transporte</t>
  </si>
  <si>
    <t>No hay un estándar internacional o nacional para estabecer periodicidad de publicación de este tipo de información.</t>
  </si>
  <si>
    <t>J. Trinidad Carrillo Martínez - Director de Edición de Información Geográfica</t>
  </si>
  <si>
    <t>Tabulados: Registro de Información Catastral Municipal de México</t>
  </si>
  <si>
    <t>Dirección General Adjunta de Información Catastral y Registral</t>
  </si>
  <si>
    <t xml:space="preserve">Dirección General Adjunta de Políticas de Información Gubernamental y Censos Nacionales de Gobierno </t>
  </si>
  <si>
    <t>(7) Propuesta de oportunidad realizada por el área generadora.
Censo Nacional de Gobiernos Municipales y Delegacionales</t>
  </si>
  <si>
    <t>Para cada evento de censos nacionales de gobierno, se van afinando los procesos y por consecuencia se tiene mayor control de los tiempos. Por el momento sería complicado precisar un parámetro de oportunidad.</t>
  </si>
  <si>
    <t>Sección Catastral del Censo Nacional de Gobiernos Municipales y Delegacionales</t>
  </si>
  <si>
    <t xml:space="preserve">Sección Catastral del Censo Nacional de Gobierno, Seguridad Pública y Sistema Penitenciario Estatales </t>
  </si>
  <si>
    <t>Marco Geoestadístico Nacional</t>
  </si>
  <si>
    <t xml:space="preserve">Otra infomación </t>
  </si>
  <si>
    <t>No se tiene un parametro de oportunidad para la difusión de la información del MGN debido a que la cartografía geoestadística acompaña los resultados de los censos institucionales y se difunde hasta que se hagan públicos los resultados estadísticos y eso lo determina las áreas de estadística.</t>
  </si>
  <si>
    <t>Raquel Terán Ramírez  - Directora de Integración de Datos Catastrales y Registrales</t>
  </si>
  <si>
    <t>Catálogo Único de Claves de Áreas Geoestadísticas Estatales, Municipales  y Localidades.</t>
  </si>
  <si>
    <t>Raquel Terán Ramírez - Directora de Integración de Datos Catastrales y Registrales</t>
  </si>
  <si>
    <t>Conjuntos de Datos Vectoriales de Información Topográfica escala 1:50 000, Serie III</t>
  </si>
  <si>
    <t>Sexenal</t>
  </si>
  <si>
    <t>Dirección General Adjunta de Información Geográfica Básica</t>
  </si>
  <si>
    <t>DGAIIG</t>
  </si>
  <si>
    <t>(3) Experiencia de otros países.
IGN de España.
Mapa Topográfico Nacional 1:50.000 (MTN50)
(7) Propuesta de oportunidad realizada por el área generadora
Formato para la Presentación de Propuestas de Información Geográfica de Interés Nacional
http://www.snieg.mx/DocumentacionPortal/iin/Acuerdo_10_IX/Formato%20IIN%20Geogr%C3%A1fica%2017oct2013_Informacion%20Topografica%2050_fin.pdf</t>
  </si>
  <si>
    <t xml:space="preserve">http://www.ign.es/web/resources/docs/IGNCnig/CBG%20-%20MTN50.pdf
</t>
  </si>
  <si>
    <t>Solo se actualiza parcialmente la carta, no existe un parámetro de comparación con referencia internacional.
Para la validación de los conjuntos de datos se utiliza un sistema basado en el estandar de calidad ISO/TC 211, en especifico:
ISO/TC 211-19113 Principios de la calidad de la información geográfica.
ISO/TC 211-19114 Procedimientos de la evaluación de la calidad de la información geográfica.</t>
  </si>
  <si>
    <t>Abraham Antonio Guerrero Ruíz - Jefe de Departamente de Extracción Vectorial</t>
  </si>
  <si>
    <t>Conjuntos de Datos Vectoriales de Información Topográfica escala 1:250 000,(por entidad federativa)</t>
  </si>
  <si>
    <t>Conjuntos de Datos Vectoriales de Información Topográfica escala 1:20 000</t>
  </si>
  <si>
    <t>Decenio</t>
  </si>
  <si>
    <t>No se tiene referencia porque no son comparables los objetos captados en otras escalas iguales o parecidas.</t>
  </si>
  <si>
    <t>Nombres Geográficos</t>
  </si>
  <si>
    <t>Trimestal</t>
  </si>
  <si>
    <t>Esta vinculada con la actualización de la información topográfica escala 1:50 000.
Norma Técnica para el registro de Nombres Geográficos Continentales e Insulares con fines Estadísiticos y Geográficos
Se consideran las recomendaciones del Grupo de Expertos de Nombres Geograficos de las Naciones Unidas
https://es.wikipedia.org/wiki/Grupo_de_Expertos_de_las_Naciones_Unidas_en_Nombres_Geogr%C3%A1ficos</t>
  </si>
  <si>
    <t>Samuel Joaquin Cortes Quiroz - jefe de Departamento de Estructuracion de Nombres Geograficos</t>
  </si>
  <si>
    <t>Red Geodesica Nacional Activa (RGNA), archivo de datos satelitales</t>
  </si>
  <si>
    <t>Diario</t>
  </si>
  <si>
    <t>José Guillermo Gasca Moncayo - Jefe de Departamento de Marcos de Referencia Terrestre</t>
  </si>
  <si>
    <t>Red Geodésica Horizontal</t>
  </si>
  <si>
    <t xml:space="preserve">No hay un estándar internacional o nacional para estabecer periodicidad de publicación de este tipo de información. Existe un cambio metodológico importante en este producto que incopora nuevas tareas por lo que el área realiza un propuesta interna que mantiene la oportunidad actual. </t>
  </si>
  <si>
    <t>Red Geodésica Vertical</t>
  </si>
  <si>
    <t>Red Geodésica Gravimétrica</t>
  </si>
  <si>
    <t xml:space="preserve">Avance en la disposicion de imágenes satelites </t>
  </si>
  <si>
    <t xml:space="preserve">No hay un estándar internacional o nacional para estabecer periodicidad de publicación de este tipo de información. Existe un cambio en las métodos para obtener este tipo de información, productos básicos y periodicidad de acuerdo a nuevas prioridades y objetivos del Instituto.  La oportunidad de las imagenes depende de los proyectos particulares.  
Las imagenes para las que se cuenta con el derecho de distribucion ya estan disponibles a los usuarios. </t>
  </si>
  <si>
    <t>Sergio Ojeda Servín - Subdirector de Estaciones Terrena de Datos de Percepción Remota</t>
  </si>
  <si>
    <t>Modelos Digitales de Elevación con resolución de 5 metros en formatos 1:20 000</t>
  </si>
  <si>
    <t>No aplica</t>
  </si>
  <si>
    <t>Portal Web institucional, redes sociales. Boletines de presa, twiter</t>
  </si>
  <si>
    <t>Mario Angel Jahuey Amaro - Director de Modelado Topográfico, DGGMA</t>
  </si>
  <si>
    <t>Ortoimagenes de 50 cm</t>
  </si>
  <si>
    <t>Conjunto Nacional de Datos de Uso del Suelo y Vegetación escala 1:250,000</t>
  </si>
  <si>
    <t>Dirección General Adjunta de Recursos Naturales y Medio Ambiente</t>
  </si>
  <si>
    <t>(7) Propuesta de oportunidad realizada por el área generadora.
Evaluación mundial de recursos forestales/ Inventario Nacional de Gases y Compuestos de efecto invernadero (SEMARNAT/PNUD)</t>
  </si>
  <si>
    <t>Arturo Victoria Hernandez - Subdirector de Vegetación y Suelos</t>
  </si>
  <si>
    <t>Conjunto Nacional de Datos Edafológicos escala 1:250,000</t>
  </si>
  <si>
    <t>No definida</t>
  </si>
  <si>
    <t>Inventario de Fenómenos Geológicos</t>
  </si>
  <si>
    <t>Permanente</t>
  </si>
  <si>
    <t>Jose Luis Ornelas de Anda - Director de Recursos Naturales</t>
  </si>
  <si>
    <t>Base de Datos del Herbario INEGI</t>
  </si>
  <si>
    <t>Hidrología Superficial: Información Integrada de Cuencas Hidrográficas (Conjunto de datos por Cuenca)</t>
  </si>
  <si>
    <t>Hidrología Subterránea: Zonas Hidrogeológicas (Conjunto de datos por Zona Hidrogeológica)</t>
  </si>
  <si>
    <t xml:space="preserve">No hay un estándar internacional o nacional para estabecer periodicidad de publicación de este tipo de información. </t>
  </si>
  <si>
    <t xml:space="preserve">Módulo Ambiental de Agua Potable y Saneamiento: microdatos, capas de información georreferenciada. </t>
  </si>
  <si>
    <t>Información Estadística Georeferenciada</t>
  </si>
  <si>
    <t>DGAIIG/ DGAPIGCNG</t>
  </si>
  <si>
    <t xml:space="preserve">(7) Propuesta de oportunidad realizada por el área generadora.
Calendario de publicación </t>
  </si>
  <si>
    <t>No hay un estándar internacional o nacional para estabecer periodicidad de publicación de este tipo de información. Calendario de difusión de información estadística y geográfica y de Interés Nacional del INEGI.</t>
  </si>
  <si>
    <t>Francisco Martín Wilson Sanchez - Director de Encuestas Ambientales</t>
  </si>
  <si>
    <t xml:space="preserve">Módulo Ambiental de Residuos Sólidos Urbanos: microdatos, capas de información georreferenciada. </t>
  </si>
  <si>
    <t>Módulo de Hogares y Medio Ambiente</t>
  </si>
  <si>
    <t>Módulo de medio ambiente del CNGSPSPE</t>
  </si>
  <si>
    <t>DGAIGG/ DGAPIGCNG</t>
  </si>
  <si>
    <t>Boletines de Información Ambiental dentro del marco de la celebración del "ESTADÍSTICAS A PROPÓSITO DEL DÍA MUNDIAL DE…"</t>
  </si>
  <si>
    <t>Sala de prensa en el sitio de Internet del INEGI</t>
  </si>
  <si>
    <t xml:space="preserve">El número de boletines que realizan cada año depende de la factibilidad de encontrar información oficial o de fuentes confiables, misma que sea novedosa y de interés a los usuarios. También depende de acuerdos inter-áreas del INEGI en cuanto a la asignación en la realización de diversos boletines. Así, en este año se desarrollaron cuatro boletines por parte de la Dirección General Adjunta de Recursos Naturales y Medio Ambiente. </t>
  </si>
  <si>
    <t>Miguel del Avellano Jaramillo - Director de Estadísticas del Medio Ambiente</t>
  </si>
  <si>
    <t>Estaciones de la Red Geodésica Nacional Pasiva.</t>
  </si>
  <si>
    <t>Información geográfica</t>
  </si>
  <si>
    <t>Sitio del INEGI en Internet</t>
  </si>
  <si>
    <t>Direcciones Regionales del INEGI</t>
  </si>
  <si>
    <t xml:space="preserve">(3) Experiencia de otros países.
IGN de España (http://www.ign.es/web/resources/docs/IGNCnig/GDS-Teoria-Geodesia.pdf). El Servidor de Datos Geodésicos (SERDAG). Proporciona datos (reseñas) de la Red de Nivelación automáticamente una vez por semana. 
El departamento de información de la tierra, Nueva Zelanda (http://apps.linz.govt.nz/gdb/), actualiza los datos de sus marcas geodésicas diariamente con base en el sistema de consulta; con base en sus metadatos (https://data.linz.govt.nz/layer/50784-nz-geodetic-vertical-marks/metadata/) la frecuencia de mantenimiento y actualización es semanal; mensualmente los usuarios pueden extraer durante la primera semana de cada mes.
(7) Propuesta de oportunidad realizada por el área generadora.
</t>
  </si>
  <si>
    <t xml:space="preserve">http://www.ign.es/web/resources/docs/IGNCnig/GDS-Teoria-Geodesia.pdf
</t>
  </si>
  <si>
    <t>Propuesta de oportunidad realizada por el área generadora, en proceso de incluir en sus guías metodológicas. Aunque las experiencias de los otros dos países manejan una oportunidad semanal, se propone una de 15 días, dado que es posible alimentar a la base de datos de explotación, datos actualizados con esa periodicidad, sin embargo la provisión de nuevos datos fuente depende de los trabajos operativos, que entregan resultados en periodos variables puesto que las operaciones de campo atienden proyectos de diversa cobertura geográfica y duración a lo largo de cada mes.
El departamento de información de la tierra, Nueva Zelanda (http://apps.linz.govt.nz/gdb/), actualiza los datos de sus marcas geodésicas diariamente con base en el sistema de consulta; con base en sus metadatos (https://data.linz.govt.nz/layer/50784-nz-geodetic-vertical-marks/metadata/) la frecuencia de mantenimiento y actualización es semanal; mensualmente los usuarios pueden extraer durante la primera semana de cada mes.</t>
  </si>
  <si>
    <t>Javier Arellano Sánchez - Subdirector de Control de Operaciones Geodésicas.</t>
  </si>
  <si>
    <t>10 AÑOS</t>
  </si>
  <si>
    <t>No se tiene referencia porque no son comparables los objetos captados en otras escalas iguales o parecidas.
Para la validación de los conjuntos de datos se utiliza un sistema basado en el estandar de calidad ISO/TC 211, en especifico:
ISO/TC 211-19113 Principios de la calidad de la información geográfica.</t>
  </si>
  <si>
    <t>Conjunto de Datos Vectoriales de los Espaciomapas escala 1:20 000</t>
  </si>
  <si>
    <t>(3) Experiencia de otros países IGN de España Mapa Topográfico Nacional 1:25.000 (MTN25).</t>
  </si>
  <si>
    <t xml:space="preserve">http://www.ign.es/web/resources/docs/IGNCnig/CBG%20-%20MTN25.pdf
</t>
  </si>
  <si>
    <t>Cabe mencionar que los productos que se estan comparando no se encuentran en la escala 1:20 000 pero son similares, ademas de que la cantidad de formatos para atender la cobertura nacional es distinta en virtud de las dimensiones de los países que la generan.
Para el caso de la USGS la escala manejada es 1:24 000 y considera mas de 55 000 formatos, mismos que se van actualizando conforme a la imagen mas actual disponible por esta razón el tiempo de proceso disminuye considerablemente.
Para el caso del IGN del España no genera un producto similar al Espaciomapa y se tomó de referencia la escala mas grande que manejan, misma que corresponde a la escala 1:25 000 y consta de 4098 formatos para lograr el cubrimiento nacional.
Para la validación de los conjuntos de datos se utiliza un sistema basado en el estandar de calidad ISO/TC 211, en especifico.
(3) Experiencia de otros países.
IGN de España (6935 días)
Mapa Topográfico Nacional 1:25.000 (MTN25)
http://www.ign.es/web/resources/docs/IGNCnig/CBG%20-%20MTN25.pdf
OTRAS EXPERIENCIAS
USGS Fotomapas (1095 días)
US Topo: Maps for America
https://nationalmap.gov/ustopo/index.html
USGS (16425 días)
Published Maps
El mejor conocimiento acerca de mapas de la USGS es en la escala 1:24 000, tambien conocidos como formatos de 7.5 minutos. Desde aproximadamente 1947 a 1992 fueron creados mas de 55 000 mapas que cubren  los 48 Estados de Estados Unidos de America.
https://nationalmap.gov/maps.html
https://nationalmap.gov/125years/presentations/DeMulder-presentation-125th-Dec-3-2009.pdf
http://www.esri.com/news/arcnews/winter0910articles/125-years.html
https://www.usgs.gov/media/audio/125th-anniversary-topographic-mapping</t>
  </si>
  <si>
    <t>NOTAS:</t>
  </si>
  <si>
    <t>1/ Se refiere al tipo de información según el programa fuente: Estadística básica, estadística derivada, información geográfica, información estadística geo-referenciada, otro.</t>
  </si>
  <si>
    <t>2/ Se refiere a la subdivisión de la fuente de la información: Censos, Encuestas en Hogares, Encuestas en Negocios, Registros Administrativos, Cuentas Nacionales, Otros indicadores. En el caso de "Otros indicadores" se refiere a la estadística derivada que se obtiene a través de métodos econométricos u otros métodos no tradicionales.</t>
  </si>
  <si>
    <t>CLASIFICACIÓN DE MADUREZ</t>
  </si>
  <si>
    <t>CLASIFICACION DE REFERENCIAS</t>
  </si>
  <si>
    <t>https://www.oecd-ilibrary.org/docserver/5jlz4gs2pkhf-en.pdf?expires=1533676343&amp;id=id&amp;accname=guest&amp;checksum=2B30348E968E32B2A03015C436AD66EB</t>
  </si>
  <si>
    <t>Juan Martinez Rodríguez</t>
  </si>
  <si>
    <t>Se emplea como referencia el Working Paper difundido por la OCDE sobre el tema en el cual se hace mención a la oportunidad de este tipo de indicadores de tendencia.</t>
  </si>
  <si>
    <t>Se dispone de un máximo de tres meses para elaborar los cálculos una vez que se tiene toda la información. Cabe la pena señalar que la actualización de la CSTM depende de la disponibilidad de la información por parte de las Cuentas de Bienes y Servicios. Se considera la CST de España como parámetro de oportunidad por los siguientes puntos:
• Correspondencia con las 10 tablas recomendadas por la OMT
• Publicaciones recurrentes
Es importante mencionar que la CSTM, en su publicación 2016, tuvo una oportunidad de 303 días, respecto a los 353 días de España.
http://www.ine.es/dyngs/INEbase/es/operacion.htm?c=Estadistica_C&amp;cid=1254736169169&amp;menu=ultiDatos&amp;idp=1254735576863</t>
  </si>
  <si>
    <t>Se trata de un proyecto nuevo en el ámbito nacional e internacional por lo que no se cuenta con un estándar de parámetros de difusión. Para lograr una reducción a 352 días se debe revisar todo el proceso de las áreas que intervienen en su difusión. El parámetro propuesto considera la oportunidad de las fuente de información utilizadas.
Los datos de la experiencia internacional utilizada como referencia del parámetro de oportunidad corresponden a la cuenta de Francia que se publica recurrentemente desde 1976. Lo anterior de acuerdo con el calendario de publicaciones de Francia.</t>
  </si>
  <si>
    <t>Los países que elaboran este indicador no tienen la misma metodología, por ello no hay parametro de comparabilidad en la oportunidad. Para lograr una reducción a 86 días se debe revisar todo el proceso de sólo las áreas que intervienen en su difusión.</t>
  </si>
  <si>
    <t xml:space="preserve">Ya se cuenta con un parámetro de oportunidad establecido en el Código Fiscal de la Federación: máximo 10 días, aunque el tiempo promedio es de 8 días para la publicación del INPC en el sitio de internet.
NO existen experiencias en otros países donde el INPC se elabore quincenalmente.
- FMI, CPI Manual, capítulo 1, párrafo 1.281: Users of the index also attach great importance to having the index published as soon as possible after the end of each month or quarter, preferably within two or three weeks.
- Special Data Dissemination Standard pág. 26: 3.32 The SDDS prescribes consumer price indices (CPIs), producer price indices (PPIs), or wholesale price indices (WPIs) to be disseminated with monthly periodicity and timeliness of no later than one month.
- ENHANCED GENERAL DATA DISSEMINATION SYSTEM - FMI, pág. 18: 2.7 The e-GDDS encourages participants to disseminate consumer price indices on a monthly basis within two months after the reference month.
-De la experiencia de siete países entre los que se encuentra Estados Unidos, Alemania, Canadá, Inglaterra, Holanda, Sudáfrica y  Suiza, se obtuvo que en promedio la difusión de estos indicadores se realiza a los 12 días de concluido el mes de referencia.
-Holanda publica un índice mensual a los 6 o 7 días con carácter preliminar. Las cotizaciones se refieren a las 3 primeras semanas del mes. Utilizan listas de precios y scanner data. Su metodología de cotización y cobertura no es comparable con  la de México. pues aquí calculamos el Índice quincenalmente con caracter definitivo, con cotizaciones directas en los establecimientos por 4 semanas consecutivas 
</t>
  </si>
  <si>
    <t>No se encontró algún parámetro internacional o nacional que se ajuste al método de generación de información estadística de forma censal empleado por el CNIJE.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se encuentra establecida en el Calendario de Difusión de Información Estadística y Geográfica y de Interés Nacional respectivo.</t>
  </si>
  <si>
    <t xml:space="preserve">No se encontró algún parámetro internacional que se ajuste al método de generación de información estadística de forma censal empleado por el CNGF. En este sentido, la propuesta interna toma como referencia la oportunidad que presentan los censos estatales declarados por la Junta de Gobierno del INEGI como Información de Interés Nacional. </t>
  </si>
  <si>
    <t>(6) Censos Nacionales de Gobierno.. 
(7) Propuesta de oportunidad realizada por el área generadora.</t>
  </si>
  <si>
    <t>No se encontró algún parámetro internacional o nacional que se ajuste al método de generación de información estadística de forma censal empleado por el CNIJF.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(31/12/2017) al día de publicación del censo en mención, la cual se encuentra establecida en el Calendario de Difusión de Información Estadística y Geográfica y de Interés Nacional respectivo.</t>
  </si>
  <si>
    <t>No se encontró algún parámetro internacional o nacional que se ajuste al método de generación de información estadística de forma censal empleado por el CNPLE.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se encuentra establecida en el Calendario de Difusión de Información Estadística y Geográfica y de Interés Nacional respectivo.</t>
  </si>
  <si>
    <t>(3) Home Office, Crime Survey for England and Wales.</t>
  </si>
  <si>
    <t>https://www.ons.gov.uk/peoplepopulationandcommunity/crimeandjustice/bulletins/crimeinenglandandwales/yearendingdecember2017#quality-and-methodology</t>
  </si>
  <si>
    <t>(3) Scottish Prison Service, Prisoner Survey 2017, p. 45.
(7) Propuesta de oportunidad realizada por el área generadora.</t>
  </si>
  <si>
    <t>http://www.sps.gov.uk/Corporate/Publications/Publication-5751.aspx</t>
  </si>
  <si>
    <t>(2) Normas Especiales para la Divulgación de Datos (2007), FMI</t>
  </si>
  <si>
    <t>CAMPO</t>
  </si>
  <si>
    <t>ANTES</t>
  </si>
  <si>
    <t>JUSTIFICACIÓN</t>
  </si>
  <si>
    <t>DESPUÉS</t>
  </si>
  <si>
    <r>
      <t>OPORTUNIDAD ACTUAL</t>
    </r>
    <r>
      <rPr>
        <b/>
        <vertAlign val="superscript"/>
        <sz val="8"/>
        <rFont val="Arial"/>
        <family val="2"/>
      </rPr>
      <t xml:space="preserve"> 4/</t>
    </r>
  </si>
  <si>
    <r>
      <t xml:space="preserve"> PARÁMETRO INTERNACIONAL</t>
    </r>
    <r>
      <rPr>
        <b/>
        <vertAlign val="superscript"/>
        <sz val="11"/>
        <rFont val="Calibri"/>
        <family val="2"/>
      </rPr>
      <t xml:space="preserve"> 5</t>
    </r>
    <r>
      <rPr>
        <b/>
        <vertAlign val="superscript"/>
        <sz val="9"/>
        <rFont val="Calibri"/>
        <family val="2"/>
      </rPr>
      <t>/</t>
    </r>
  </si>
  <si>
    <r>
      <t xml:space="preserve">PARÁMETRO NACIONAL </t>
    </r>
    <r>
      <rPr>
        <b/>
        <vertAlign val="superscript"/>
        <sz val="11"/>
        <rFont val="Calibri"/>
        <family val="2"/>
      </rPr>
      <t>6</t>
    </r>
    <r>
      <rPr>
        <b/>
        <vertAlign val="superscript"/>
        <sz val="9"/>
        <rFont val="Calibri"/>
        <family val="2"/>
      </rPr>
      <t>/</t>
    </r>
  </si>
  <si>
    <r>
      <t xml:space="preserve">PROPUESTA INTERNA  </t>
    </r>
    <r>
      <rPr>
        <b/>
        <vertAlign val="superscript"/>
        <sz val="9"/>
        <rFont val="Arial"/>
        <family val="2"/>
      </rPr>
      <t>7/</t>
    </r>
    <r>
      <rPr>
        <b/>
        <sz val="8"/>
        <rFont val="Arial"/>
        <family val="2"/>
      </rPr>
      <t xml:space="preserve">
(7)</t>
    </r>
  </si>
  <si>
    <r>
      <t xml:space="preserve">NOMBRE DEL INSTRUMENTO  O REFERENCIA DE OPORTUNIDAD DE LA INFORMACIÓN </t>
    </r>
    <r>
      <rPr>
        <b/>
        <vertAlign val="superscript"/>
        <sz val="8"/>
        <rFont val="Arial"/>
        <family val="2"/>
      </rPr>
      <t>9</t>
    </r>
    <r>
      <rPr>
        <b/>
        <vertAlign val="superscript"/>
        <sz val="9"/>
        <rFont val="Arial"/>
        <family val="2"/>
      </rPr>
      <t xml:space="preserve">/
</t>
    </r>
    <r>
      <rPr>
        <b/>
        <vertAlign val="superscript"/>
        <sz val="14"/>
        <rFont val="Arial"/>
        <family val="2"/>
      </rPr>
      <t>(Incluir el número de página en el caso de los documentos)</t>
    </r>
  </si>
  <si>
    <t>5/ El "Parámetro Internacional" es un referente de la oportunidad con la que se esperaría difundir la información con base en recomendaciones, normas o estándares de organizaciones internacionales (ONU, FMI, OCDE, etc.) o prácticas de otros países. Puede utilizar la columna "OTRO (7)" en caso que la referencia internacional no corresponda con ninguna de las categorías mencionadas.</t>
  </si>
  <si>
    <t>6/ El "Parámetro Nacional" es un referente de la oportunidad con la que se esperaría difundir la información con base en políticas o regulaciones nacionales (por ejemplo, el Código Fiscal de la Federación o alguna otra legislación que establezca la obligatoriedad de generar información dentro de cierto plazo o periodicidad), así como en normas o lineamientos del INEGI. Puede utilizar la columna "OTRO (7)" en caso que la referencia nacional no corresponda con ninguna de las categorías mencionadas.</t>
  </si>
  <si>
    <r>
      <t xml:space="preserve">7/ Cuando no existe un parámetro internacional o nacional, la "Propuesta Interna" es un referente de oportunidad que el área responsable propone como una guía preliminar </t>
    </r>
    <r>
      <rPr>
        <sz val="11"/>
        <color theme="1"/>
        <rFont val="Calibri"/>
        <family val="2"/>
        <scheme val="minor"/>
      </rPr>
      <t>sobre la cual es necesario considerar las condiciones del proceso de cada producto.</t>
    </r>
  </si>
  <si>
    <t>8/ A partir de la información obtenida en las columnas (1)-(7), la referencia del parámetro de oportunidad se seleccionará conforme al siguiente orden de preferencia: (N) normas o estándares internacionales en materia de difusión estadística o geográfica, (R) recomendaciones internacionales que guíen las prácticas de difusión, (E) experiencia internacional, (O) otros instrumentos (internacionales) no definidos en la clasificación, (P) política/regulación nacional, (L) lineamiento institucional sobre difusión de las estadísticas oficiales, (O) otros instrumentos (nacionales) no definidos en la clasificación, y (I) propuesta interna del área generadora.</t>
  </si>
  <si>
    <t>9/ Las referencias deben ser ingresadas colocando el número asociado al parámetro al cual se hace mención como se muestra en los ejemplos. También debe incluirse el enlace al documento o página web de donde se obtuvo el parámetro.</t>
  </si>
  <si>
    <t>4/ Hace refrencia a la fecha de publicación con que efectivamente se puso a disposición del usuario la información.</t>
  </si>
  <si>
    <t>(4) Código Fiscal de la Federación.
(1) FMI, Consumer Price Index Manual (capítulo 1, párrafo 1.281).
(2) Special Data Dissemination Standard (pág. 26 párrafo 3.32). 
(3) Experiencia Internacional.</t>
  </si>
  <si>
    <t>CÓDIGO DE CELDA</t>
  </si>
  <si>
    <t>LINEAMIENTO INSTITUCIONAL (5)</t>
  </si>
  <si>
    <t>R6</t>
  </si>
  <si>
    <t>NOMBRE DEL INSTRUMENTO  O REFERENCIA DE OPORTUNIDAD DE LA INFORMACIÓN
(Incluir el número de página en el caso de los documentos)</t>
  </si>
  <si>
    <t>(3) Se considera que la CSC de Canadá es el mejor parámetro de referencia por contar con un clasificador industrial de actividades en común.</t>
  </si>
  <si>
    <t xml:space="preserve">(3) Se considera que la CSC de Canadá es el mejor parámetro de referencia por contar con un clasificador industrial de actividades en común.
(5) Lineamientos de cambios a la Información divulgada en las publicaciones estadísticas y geográficas del Instituto Nacional de Estadística y Geografía.
Página 17 </t>
  </si>
  <si>
    <t xml:space="preserve">(3) Se considera que la CSC de Canadá es el mejor parámetro de referencia por contar con un clasificador industrial de actividades en común.
</t>
  </si>
  <si>
    <t>V6</t>
  </si>
  <si>
    <t>Cuentas por Sectores Institucionales</t>
  </si>
  <si>
    <t>Cuenta Satélite del Turismo de México</t>
  </si>
  <si>
    <t>Indicadores Macroeconómicos del Sector Público</t>
  </si>
  <si>
    <t>Cuentas Económicas y Ecológicas de México</t>
  </si>
  <si>
    <t>Producto Interno Bruto por Entidad Federativa</t>
  </si>
  <si>
    <t>Medición de la Economía Informal</t>
  </si>
  <si>
    <t>Tablas Origen - Destino de la Formación Bruta de Capital Fijo</t>
  </si>
  <si>
    <t xml:space="preserve"> Actividad Industrial</t>
  </si>
  <si>
    <t xml:space="preserve"> Indicador Trimestral de la Actividad Económica Estatal</t>
  </si>
  <si>
    <t xml:space="preserve"> Indicador Global de la Actividad Económica</t>
  </si>
  <si>
    <t>Estadística de Accidentes de Tránsito Terrestre en Zonas Urbanas y Suburbanas</t>
  </si>
  <si>
    <t>Valor Agregado de Exportación de la Manufactura Global</t>
  </si>
  <si>
    <t>Gobiernos Estatales y Gobiernos Locales, Cuentas Corrientes y de Acumulación Cuentas de Producción por Finalidad, versión preliminar</t>
  </si>
  <si>
    <t>Productividad Total de los Factores – Modelo KLEMS</t>
  </si>
  <si>
    <t xml:space="preserve"> Estimación Oportuna del Producto Interno Bruto</t>
  </si>
  <si>
    <t>Indicadores Trimestrales de la Actividad Turística</t>
  </si>
  <si>
    <t xml:space="preserve"> Producto Interno Bruto a Precios Constantes</t>
  </si>
  <si>
    <t>Producto Interno Bruto a Precios Corrientes</t>
  </si>
  <si>
    <t>Oferta y Demanda Global de Bienes y Servicios (Precios Constantes y Corrientes)</t>
  </si>
  <si>
    <t xml:space="preserve">Índice Nacional de Precios al Consumidor, 2ª quincena y mensual
</t>
  </si>
  <si>
    <t>Indicadores del Sector Manufacturero</t>
  </si>
  <si>
    <t>Indicadores de Empresas Constructoras</t>
  </si>
  <si>
    <t>Indicadores de Expectativas Empresariales</t>
  </si>
  <si>
    <t>Indicadores de Empresas Comerciales</t>
  </si>
  <si>
    <t>Indicadores de Productividad Laboral y del Costo Unitario de la Mano de Obra</t>
  </si>
  <si>
    <t>Encuesta Anual de Transportes</t>
  </si>
  <si>
    <t>Encuesta Anual de la Industria Manufacturera</t>
  </si>
  <si>
    <t>Estadística de Finanzas Públicas Estatales</t>
  </si>
  <si>
    <t>Encuesta Anual de Empresas Constructoras</t>
  </si>
  <si>
    <t>Encuesta Anual del Comercio</t>
  </si>
  <si>
    <t>Encuesta Anual de Servicios Privados No Financieros</t>
  </si>
  <si>
    <t>Estadística de Finanzas Públicas Municipales</t>
  </si>
  <si>
    <t>Estadística de Vehículos de Motor Registrados en Circulación</t>
  </si>
  <si>
    <t>Estadística de Transporte Urbano de Pasajeros</t>
  </si>
  <si>
    <t>Indicadores del Sector Servicios</t>
  </si>
  <si>
    <t xml:space="preserve">Estadística de Sacrificio de Ganado en Rastros Municipales (ESGRM) (mensual)
</t>
  </si>
  <si>
    <t>Estadística de Sacrificio de Ganado en Rastros Municipales (ESGRM) (anual)</t>
  </si>
  <si>
    <t>Estadística de Finanzas Públicas Estatales y Municipales (ENFIPEM)</t>
  </si>
  <si>
    <t>Censos Económicos Resultados Oportunos</t>
  </si>
  <si>
    <t>Perfil de las Empresas Manufactureras de Exportación</t>
  </si>
  <si>
    <t>Exportaciones por Entidad Federativa</t>
  </si>
  <si>
    <t>Indicador Trimestral de Ahorro Bruto (ITAB) Año base 2013</t>
  </si>
  <si>
    <t>Matriz Insumo-Producto Simétrica 2013, industria por industria</t>
  </si>
  <si>
    <t>Matriz Insumo-Producto Simétrica 2013, producto por producto</t>
  </si>
  <si>
    <t>Cuadro de Oferta y Utilización 2013 Año base 2013</t>
  </si>
  <si>
    <t>Encuesta Nacional Agropecuaria</t>
  </si>
  <si>
    <t>RESPALDO</t>
  </si>
  <si>
    <t>R22</t>
  </si>
  <si>
    <t>PROPUESTA INTERNA (7)</t>
  </si>
  <si>
    <t>T22</t>
  </si>
  <si>
    <t>V22</t>
  </si>
  <si>
    <t>W22</t>
  </si>
  <si>
    <t>El área retira la propuesta interna realizada originalmente porque no corresponde con el proceso actual del producto.</t>
  </si>
  <si>
    <t>Correo recibo el 24 de agosto de 2018 de Lic. Francisco Guillen Martín confirmando los cambios realizados.</t>
  </si>
  <si>
    <t>Cuenta Satélite de la Cultura de México</t>
  </si>
  <si>
    <t>EXPERIENCIA DE OTROS PAÍSES (3)</t>
  </si>
  <si>
    <t>Índice Nacional de Precios al Consumidor, 2ª quincena y mensual</t>
  </si>
  <si>
    <t>P31</t>
  </si>
  <si>
    <t>V31</t>
  </si>
  <si>
    <t>(4) Código Fiscal de la Federación.
(1) FMI, Consumer Price Index Manual (capítulo 1, párrafo 1.281).
(2) Special Data Dissemination Standard (pág. 26 párrafo 3.32). 
(3) Holanda publica un índice mensual a los 6 o 7 días con carácter preliminar.</t>
  </si>
  <si>
    <t>La cuenta no se incluye en los Lineamientos de cambios a la información divulgada en las publicaciones estadísticas y geográficas del Instituto, por lo que se retira de la matriz esta referencia.</t>
  </si>
  <si>
    <t>La cuenta no se incluye en los Lineamientos de cambios a la información divulgada en las publicaciones estadísticas y geográficas del Instituto, por lo que se retira de la matriz esta referencia.
El área retira la propuesta interna realizada originalmente porque no corresponde con el proceso actual del producto.</t>
  </si>
  <si>
    <t>Correo recibido el 29 de agosto de 2018 de la Lic. Elizabeth Garcia Flores confirmando los cambios realizados.</t>
  </si>
  <si>
    <t>El área solicita se tome como parámetro de oportunidad el promedio de países seleccionados en lugar de la experiencia de Holando, debido a que esta última no corresponde con la cobertura del INPC quincenal.</t>
  </si>
  <si>
    <t>El área solicita se tome como parámetro de oportunidad el promedio de países seleccionados en lugar de la experiencia de Holando, debido a que esta última no corresponde con la cobertura del INPC mensual.</t>
  </si>
  <si>
    <t>-</t>
  </si>
  <si>
    <t>P33</t>
  </si>
  <si>
    <t>V33</t>
  </si>
  <si>
    <t>P95</t>
  </si>
  <si>
    <t>REFERENCIA DEL PARÁMETRO DE OPORTUNIDAD</t>
  </si>
  <si>
    <t>U95</t>
  </si>
  <si>
    <t>Correo recibido el 25 de agosto de 2018 del Mtro. Guillermo Casto confirmando los cambios realizados.</t>
  </si>
  <si>
    <t>(3) Investigación sobre el uso de las Tecnologías de la Información y Comunicación TIC - Gobierno Electrónico 2017, Brasil, CETIC.
(7) Propuesta de oportunidad realizada por el área generadora.</t>
  </si>
  <si>
    <t>V95</t>
  </si>
  <si>
    <t xml:space="preserve">http://cetic.br/pesquisa/governo-eletronico/ </t>
  </si>
  <si>
    <t>W95</t>
  </si>
  <si>
    <t>El parámetro referido únicamente corresponde con la información temática contenida en la sección VII (Gobierno electrónico) del Módulo 1 del Censo Nacional de Impartición de Justicia Estatal 2017. Se refiere dicho parámetro debido a que para esta función de gobierno (Poder Judicial en el ámbito estatal) su modalidad de generación estadística fue censal, produciendo información sobre la infraestructura, uso y gestión de las TIC;  la disponibilidad de información y servicios públicos en medios digitales; y la comunicación y participación ciudadana por internet.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se encuentra establecida en el Calendario de Difusión de Información Estadística y Geográfica y de Interés Nacional respectivo.</t>
  </si>
  <si>
    <t>X95</t>
  </si>
  <si>
    <t>El área retira la experiencia internacional de Brasil debido a que no corresponde con la cobertura de este producto, sólo mantiene la propuesta de oportunidad interna.</t>
  </si>
  <si>
    <t>El parámetro referido únicamente corresponde con la información temática contenida en la sección VIII (Gobierno electrónico) del Módulo 1 del Censo Nacional de Impartición de Justicia Federal 2018. Se refiere dicho parámetro debido a que para esta función de gobierno (Poder Judicial en el ámbito federal) se modalidad de generación estadística fue censal, produciendo información sobre la infraestructura, uso y gestión de las TIC;  la disponibilidad de información y servicios públicos en medios digitales; y la comunicación y participación ciudadana por internet.  En este sentido, la propuesta interna corresponde con la oportunidad actual debido a la  cobertura temporal y conceptual del proyecto estadístico, misma que obedece a la cantidad de días transcurridos desde el último día de la cobertura temporal de referencia (31/12/2017) al día de publicación del censo en mención, la cual se encuentra establecida en el Calendario de Difusión de Información Estadística y Geográfica y de Interés Nacional respectivo.</t>
  </si>
  <si>
    <t>X99</t>
  </si>
  <si>
    <t>W99</t>
  </si>
  <si>
    <t>http://cetic.br/pesquisa/governo-eletronico/</t>
  </si>
  <si>
    <t>T108</t>
  </si>
  <si>
    <t>V108</t>
  </si>
  <si>
    <t>W108</t>
  </si>
  <si>
    <t>X108</t>
  </si>
  <si>
    <t>P108</t>
  </si>
  <si>
    <t>P99</t>
  </si>
  <si>
    <t>T99</t>
  </si>
  <si>
    <t>V99</t>
  </si>
  <si>
    <t>No se encontró algún  parámetro internacional  o nacional que se ajuste al método de generación de información estadística de forma censal empleado por el CNDHE.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 la cual se encuentra establecida en el Calendario de Difusión de Información Estadística y Geográfica y de Interés Nacional respectivo.</t>
  </si>
  <si>
    <t>El parámetro referido únicamente corresponde con la información temática contenida en la sección V (Gobierno electrónico) del Módulo 1 del Censo Nacional de Poderes Legislativos Estatales 2017. Se refiere dicho parámetro debido a que para esta función de gobierno (Poder Legislativo en el ámbito estatal) su modalidad de generación estadística fue censal, produciendo información sobre la infraestructura, uso y gestión de las TIC;  la disponibilidad de información y servicios públicos en medios digitales; y la comunicación y participación ciudadana por internet. En este sentido, la propuesta interna corresponde con la oportunidad actual debido a la complejidad de la cobertura temporal, geográfica y conceptual del proyecto estadístico, misma que obedece a la cantidad de días transcurridos desde el último día de la cobertura temporal de referencia (31/12/2016) al día de publicación del censo en mención.</t>
  </si>
  <si>
    <t>P110</t>
  </si>
  <si>
    <t>T110</t>
  </si>
  <si>
    <t>V110</t>
  </si>
  <si>
    <t>W110</t>
  </si>
  <si>
    <t>X110</t>
  </si>
  <si>
    <t xml:space="preserve">El parámetro referido únicamente corresponde con la información temática contenida en la sección IV (Gobierno electrónico) del Módulo 1 del Censo Nacional de Gobierno Federal 2017. Se refiere dicho parámetro debido a que para esta función de gobierno (Poder Ejecutivo en el ámbito federal) su modalidad de generación estadística  fue censal, produciendo información sobre la infraestructura, uso y gestión de las TIC;  la disponibilidad de información y servicios públicos en medios digitales; y la comunicación y participación ciudadana por internet. En este sentido, la propuesta interna toma como referencia la oportunidad que presentan los censos estatales declarados por la Junta de Gobierno del INEGI como Información de Interés Nacional. </t>
  </si>
  <si>
    <t>http://www.imf.org/external/pubs/ft/sdds/guide/2013/sddsguide13.pdf</t>
  </si>
  <si>
    <t>N52</t>
  </si>
  <si>
    <t>P52</t>
  </si>
  <si>
    <t>U52</t>
  </si>
  <si>
    <t>V52</t>
  </si>
  <si>
    <t>W52</t>
  </si>
  <si>
    <t>X52</t>
  </si>
  <si>
    <t>Correo recibido el 31 de agosto del Lic. Trujillo confirmando el cambio realizado.</t>
  </si>
  <si>
    <t>RECOMENDACIÓN INTERNACIONAL (1)</t>
  </si>
  <si>
    <t>(1) Guía de compilación de Estadísticas de Finanzas Públicas para países en desarrollo. (2011), FMI
https://www.imf.org/external/pubs/FT/GFS/Manual/esl/pdf/compils.pdf
(7) Propuesta de oportunidad realizada por el área generadora.</t>
  </si>
  <si>
    <t>(2) International Monetary Fund. The special data dissemination standard, 2007 (Página 19).
(7) Propuesta de oportunidad realizada por el área generadora.</t>
  </si>
  <si>
    <t>(3) Calendario Estadístico del Ministerio del Interior e Instituto Nacional de Estadística de España</t>
  </si>
  <si>
    <t xml:space="preserve">Se identificó la difusión de estadísticas similares en España. De acuerdo a su calendario de difusión de resultados de la Estadística del Parque Nacional de Vehículos, se publica en promedio 105 días posteriores al mes de referencia. </t>
  </si>
  <si>
    <t xml:space="preserve">(1) The Special Data Data Dissemination Standard. Pag 11.
(7) Propuesta de oportunidad realizada por el área generadora.
</t>
  </si>
  <si>
    <t>T52</t>
  </si>
  <si>
    <t>(1) The Special Data Data Dissemination Standard. Pag 11.
(7) Propuesta de oportunidad realizada por el área generadora.</t>
  </si>
  <si>
    <t>El área solicita se sustituya el parámetro de oportunidad de la experiencia internacional a la recomendación internacional, debido a que la experiencia no corresponde con la cobertura y metodología del producto en cuestión. El área realiza una propuesta interna que igual la oportunidad con la recomendación internacional.</t>
  </si>
  <si>
    <t>La recomendación internacional sugiere, que la oportunidad de publicación de las estadísticas de registros públicos  anuales, de conformidad con las buenas prácticas estadísticas, debe ser hasta los  6 meses de concluido el periodo de referencia. El área realiza una propuesta interna que iguala la oportunidad con la recomendación internacional.</t>
  </si>
  <si>
    <t xml:space="preserve">La recomendación internacional sugiere, que la oportunidad de publicación de las estadísticas de registros públicos  anuales, de conformidad con las buenas prácticas estadísticas, debe ser hasta los 6 meses de concluido el periodo de referencia. El área realiza una propuesta interna que iguala la oportunidad con la recomendación internacional.
</t>
  </si>
  <si>
    <t xml:space="preserve">3/ De acuerdo a los criterios del Programa Nacional de Estadística y Geografía 2013-2018 (actualizado a 2017), página 19. Se basa en el estado de madurez reportado por las áreas generadoras a partir de los criterios mencionados, es necesario aclarar que sólo la junta de gobierno está facultada para acordar los productos e indicadores que se incluyen en el Catálogo de Indicadores de Interés Nacional. </t>
  </si>
  <si>
    <r>
      <t>REFERENCIA DEL PARÁMETRO DE OPORTUNIDAD</t>
    </r>
    <r>
      <rPr>
        <b/>
        <vertAlign val="superscript"/>
        <sz val="10"/>
        <rFont val="Arial"/>
        <family val="2"/>
      </rPr>
      <t xml:space="preserve"> </t>
    </r>
    <r>
      <rPr>
        <b/>
        <vertAlign val="superscript"/>
        <sz val="9"/>
        <rFont val="Arial"/>
        <family val="2"/>
      </rPr>
      <t>8/</t>
    </r>
  </si>
  <si>
    <t>parámetros de oportunidad</t>
  </si>
  <si>
    <t>CAMBIOS EN EL CONTENIDO DE LA MATRIZ RESPECTO A LA AUTORIZADA EN LA TERCERA SESIÓN DEL  CAC DEL 14 DE AGOSTO 2018</t>
  </si>
  <si>
    <t>REFERENCIA</t>
  </si>
  <si>
    <t xml:space="preserve">OPORTUNIDAD ACTUAL </t>
  </si>
  <si>
    <t>PARÁMETRO DE OPORTUNIDAD</t>
  </si>
  <si>
    <t>IDO</t>
  </si>
  <si>
    <t>IIO</t>
  </si>
  <si>
    <t>S1</t>
  </si>
  <si>
    <t>S2</t>
  </si>
  <si>
    <t xml:space="preserve">Cuenta Satélite de las Instituciones sin Fines de Lucro de México </t>
  </si>
  <si>
    <t>Cuenta Satélite del Sector Salud de México</t>
  </si>
  <si>
    <t>Cuenta Satélite de Vivienda de México</t>
  </si>
  <si>
    <t>Cuentas de Bienes y Servicios</t>
  </si>
  <si>
    <t xml:space="preserve">Cuentas por Sectores Institucionales </t>
  </si>
  <si>
    <t xml:space="preserve">Gobiernos Estatales y Gobiernos Locales, Cuentas Corrientes y de Acumulación. Cuentas de Producción por Finalidad, versión preliminar. </t>
  </si>
  <si>
    <t xml:space="preserve">Producto Interno Bruto por Entidad Federativa </t>
  </si>
  <si>
    <t>Inversión Fija Bruta</t>
  </si>
  <si>
    <t xml:space="preserve"> Actividad Industrial </t>
  </si>
  <si>
    <t xml:space="preserve"> Indicador Global de la Actividad Económica </t>
  </si>
  <si>
    <t xml:space="preserve"> Indicador Trimestral de la Actividad Económica Estatal </t>
  </si>
  <si>
    <t xml:space="preserve"> Estimación Oportuna del Producto Interno Bruto </t>
  </si>
  <si>
    <t xml:space="preserve">Indicadores Trimestrales de la Actividad Turística  </t>
  </si>
  <si>
    <t xml:space="preserve"> Producto Interno Bruto a Precios Constantes </t>
  </si>
  <si>
    <t xml:space="preserve"> Producto Interno Bruto a Precios Corrientes </t>
  </si>
  <si>
    <t xml:space="preserve"> Oferta y Demanda Global de Bienes y Servicios (Precios Constantes y Corrientes) </t>
  </si>
  <si>
    <t xml:space="preserve">Índice Nacional de Precios al Consumidor, 2ª quincena y mensual 
</t>
  </si>
  <si>
    <t xml:space="preserve">Índice Nacional de Precios Productor </t>
  </si>
  <si>
    <t xml:space="preserve">Indicadores del Sector Manufacturero </t>
  </si>
  <si>
    <t xml:space="preserve">Indicadores de Empresas Constructoras </t>
  </si>
  <si>
    <t xml:space="preserve">Indicadores de Expectativas Empresariales </t>
  </si>
  <si>
    <t xml:space="preserve">Indicador de Pedidos Manufactureros </t>
  </si>
  <si>
    <t xml:space="preserve">Indicadores de Confianza Empresarial </t>
  </si>
  <si>
    <t xml:space="preserve">Indicadores de Empresas Comerciales </t>
  </si>
  <si>
    <t xml:space="preserve">Estadística de Accidentes de Tránsito Terrestre en Zonas Urbanas y Suburbanas  </t>
  </si>
  <si>
    <t xml:space="preserve">Indicadores de Productividad Laboral y del Costo Unitario de la Mano de Obra </t>
  </si>
  <si>
    <t xml:space="preserve">Encuesta Anual de Transportes </t>
  </si>
  <si>
    <t xml:space="preserve">Encuesta Anual de la Industria Manufacturera </t>
  </si>
  <si>
    <t xml:space="preserve">Encuesta Anual de Empresas Constructoras </t>
  </si>
  <si>
    <t xml:space="preserve">Encuesta Anual del Comercio </t>
  </si>
  <si>
    <t xml:space="preserve">Encuesta Anual de Servicios Privados No Financieros </t>
  </si>
  <si>
    <t xml:space="preserve">Estadística de Vehículos de Motor Registrados en Circulación (anual) </t>
  </si>
  <si>
    <t xml:space="preserve">Estadística de Vehículos de Motor Registrados en Circulación (mensual) </t>
  </si>
  <si>
    <t xml:space="preserve">Estadística de Transporte Urbano de Pasajeros </t>
  </si>
  <si>
    <t xml:space="preserve">Indicadores del Sector Servicios </t>
  </si>
  <si>
    <t xml:space="preserve">Estadística de Sacrificio de Ganado en Rastros Municipales (ESGRM) (mensual) 
</t>
  </si>
  <si>
    <t xml:space="preserve">Estadística de Sacrificio de Ganado en Rastros Municipales (ESGRM) (anual) </t>
  </si>
  <si>
    <t xml:space="preserve">Indicadores de la Industria Minerometalúrgica </t>
  </si>
  <si>
    <t xml:space="preserve">Perfil de las Empresas Manufactureras de Exportación </t>
  </si>
  <si>
    <t xml:space="preserve">Exportaciones por Entidad Federativa </t>
  </si>
  <si>
    <t xml:space="preserve">Indicador Trimestral de Ahorro Bruto (ITAB)  Año base 2013 </t>
  </si>
  <si>
    <t xml:space="preserve">Encuesta Nacional Agropecuaria </t>
  </si>
  <si>
    <t xml:space="preserve">Sistema de Indicadores Cíclicos </t>
  </si>
  <si>
    <t xml:space="preserve">Confianza del Consumidor </t>
  </si>
  <si>
    <t xml:space="preserve">Indicadores de Ocupación y Empleo </t>
  </si>
  <si>
    <t xml:space="preserve">Encuesta Nacional de Ocupación y Empleo </t>
  </si>
  <si>
    <t xml:space="preserve">Estadística de Defunciones Fetales  </t>
  </si>
  <si>
    <t xml:space="preserve">Estadística de Defunciones Registradas </t>
  </si>
  <si>
    <t xml:space="preserve">Estadísticas Vitales – Nacimientos registrados </t>
  </si>
  <si>
    <t xml:space="preserve">Estadísticas Vitales – Matrimonios </t>
  </si>
  <si>
    <t xml:space="preserve">Estadísticas Vitales – Divorcios </t>
  </si>
  <si>
    <t xml:space="preserve">Estadísticas sobre relaciones laborales de jurisdicción local </t>
  </si>
  <si>
    <t xml:space="preserve">Encuesta Nacional de Calidad e Impacto Gubernamental (ENCIG) </t>
  </si>
  <si>
    <t xml:space="preserve">Encuesta Nacional de Victimización y Percepción sobre Seguridad Pública (ENVIPE) </t>
  </si>
  <si>
    <t xml:space="preserve">Censo Nacional de Gobierno, Seguridad Pública y Sistema Penitenciario Estatales </t>
  </si>
  <si>
    <t xml:space="preserve">Encuesta Nacional de Seguridad Pública Urbana (ENSU) </t>
  </si>
  <si>
    <t xml:space="preserve">Encuesta Nacional de Victimización de Empresas (ENVE) </t>
  </si>
  <si>
    <t xml:space="preserve">Estaciones de la Red Geodésica Nacional Pasiva </t>
  </si>
  <si>
    <t>VAR</t>
  </si>
  <si>
    <t>DE</t>
  </si>
  <si>
    <t>X1</t>
  </si>
  <si>
    <t>X2</t>
  </si>
  <si>
    <t>Número</t>
  </si>
  <si>
    <t>Total</t>
  </si>
  <si>
    <t>Balanza Comercial de Mercancías de México (oportuna)</t>
  </si>
  <si>
    <t>Balanza Comercial de Mercancías de México (definitiva)</t>
  </si>
  <si>
    <t xml:space="preserve">Estadística de Finanzas Públicas Estatales y Municipales (anual) </t>
  </si>
  <si>
    <t xml:space="preserve">Estadística de Finanzas Públicas Municipales (anual) </t>
  </si>
  <si>
    <t>Estadística de Finanzas Públicas Estatales (anual)</t>
  </si>
  <si>
    <r>
      <rPr>
        <b/>
        <sz val="14"/>
        <color indexed="8"/>
        <rFont val="Calibri"/>
        <family val="2"/>
      </rPr>
      <t>CALCULO DE INDICADORES DE OPORTUNIDAD CALENDARIO 2018</t>
    </r>
    <r>
      <rPr>
        <b/>
        <sz val="12"/>
        <color indexed="8"/>
        <rFont val="Calibri"/>
        <family val="2"/>
      </rPr>
      <t xml:space="preserve"> (VERSIÓN ENTREGADA CAC-006/03/2018)</t>
    </r>
  </si>
  <si>
    <t>Proyectos</t>
  </si>
  <si>
    <t>C.P.</t>
  </si>
  <si>
    <t>L.P.</t>
  </si>
  <si>
    <t>Con parámetro de oportunidad</t>
  </si>
  <si>
    <t>Con propuesta interna</t>
  </si>
  <si>
    <t>Sin parámetro de oportunidad ni propuesta interna</t>
  </si>
  <si>
    <t>Dentro del parámetro</t>
  </si>
  <si>
    <t>Con menor oportunidad</t>
  </si>
  <si>
    <t>D.E.</t>
  </si>
  <si>
    <r>
      <rPr>
        <b/>
        <sz val="14"/>
        <color indexed="8"/>
        <rFont val="Calibri"/>
        <family val="2"/>
      </rPr>
      <t>CALCULO DE INDICADORES DE OPORTUNIDAD CALENDARIO AL 2018 CON LA MATRIZ COMPLETA</t>
    </r>
    <r>
      <rPr>
        <b/>
        <sz val="12"/>
        <color indexed="8"/>
        <rFont val="Calibri"/>
        <family val="2"/>
      </rPr>
      <t xml:space="preserve"> (VERSIÓN ENTREGADA CAC-006/03/2018)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</si>
</sst>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3" x14ac:knownFonts="1">
    <font>
      <sz val="11"/>
      <color theme="1"/>
      <name val="Calibri"/>
      <family val="2"/>
      <scheme val="minor"/>
    </font>
    <font>
      <sz val="8"/>
      <name val="Arial"/>
      <family val="2"/>
    </font>
    <font>
      <b/>
      <vertAlign val="superscript"/>
      <sz val="11"/>
      <name val="Calibri"/>
      <family val="2"/>
    </font>
    <font>
      <b/>
      <vertAlign val="superscript"/>
      <sz val="9"/>
      <name val="Calibri"/>
      <family val="2"/>
    </font>
    <font>
      <b/>
      <sz val="8"/>
      <name val="Arial"/>
      <family val="2"/>
    </font>
    <font>
      <b/>
      <vertAlign val="superscript"/>
      <sz val="9"/>
      <name val="Arial"/>
      <family val="2"/>
    </font>
    <font>
      <b/>
      <vertAlign val="superscript"/>
      <sz val="8"/>
      <name val="Arial"/>
      <family val="2"/>
    </font>
    <font>
      <b/>
      <sz val="9"/>
      <name val="Arial"/>
      <family val="2"/>
    </font>
    <font>
      <b/>
      <vertAlign val="superscript"/>
      <sz val="10"/>
      <name val="Arial"/>
      <family val="2"/>
    </font>
    <font>
      <b/>
      <vertAlign val="superscript"/>
      <sz val="14"/>
      <name val="Arial"/>
      <family val="2"/>
    </font>
    <font>
      <b/>
      <sz val="12"/>
      <name val="Arial"/>
      <family val="2"/>
    </font>
    <font>
      <b/>
      <sz val="14"/>
      <color indexed="8"/>
      <name val="Calibri"/>
      <family val="2"/>
    </font>
    <font>
      <b/>
      <sz val="12"/>
      <color indexed="8"/>
      <name val="Calibri"/>
      <family val="2"/>
    </font>
    <font>
      <sz val="11"/>
      <name val="Calibri"/>
      <family val="2"/>
      <scheme val="minor"/>
    </font>
    <font>
      <b/>
      <sz val="11"/>
      <name val="Calibri"/>
      <family val="2"/>
      <scheme val="minor"/>
    </font>
    <font>
      <sz val="12"/>
      <color rgb="FF000000"/>
      <name val="Times New Roman"/>
      <family val="1"/>
    </font>
    <font>
      <sz val="8"/>
      <color theme="1"/>
      <name val="Arial"/>
      <family val="2"/>
    </font>
    <font>
      <b/>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color theme="1"/>
      <name val="Calibri"/>
      <scheme val="minor"/>
    </font>
    <font>
      <sz val="12"/>
      <color theme="1"/>
      <name val="Calibri"/>
      <scheme val="minor"/>
    </font>
  </fonts>
  <fills count="9">
    <fill>
      <patternFill patternType="none"/>
    </fill>
    <fill>
      <patternFill patternType="gray125"/>
    </fill>
    <fill>
      <patternFill patternType="solid">
        <fgColor theme="0"/>
        <bgColor indexed="64"/>
      </patternFill>
    </fill>
    <fill>
      <patternFill patternType="solid">
        <fgColor rgb="FF9CC1E4"/>
      </patternFill>
    </fill>
    <fill>
      <patternFill patternType="solid">
        <fgColor rgb="FF00AFEF"/>
      </patternFill>
    </fill>
    <fill>
      <patternFill patternType="solid">
        <fgColor rgb="FFDDE9F6"/>
      </patternFill>
    </fill>
    <fill>
      <patternFill patternType="solid">
        <fgColor theme="8" tint="0.39997558519241921"/>
        <bgColor indexed="64"/>
      </patternFill>
    </fill>
    <fill>
      <patternFill patternType="solid">
        <fgColor rgb="FFFFC000"/>
        <bgColor indexed="64"/>
      </patternFill>
    </fill>
    <fill>
      <patternFill patternType="solid">
        <fgColor theme="4" tint="0.39997558519241921"/>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94">
    <xf numFmtId="0" fontId="0" fillId="0" borderId="0" xfId="0"/>
    <xf numFmtId="0" fontId="1" fillId="0" borderId="0" xfId="0" applyFont="1" applyFill="1" applyBorder="1" applyAlignment="1">
      <alignment horizontal="left" vertical="top"/>
    </xf>
    <xf numFmtId="0" fontId="13" fillId="0" borderId="0" xfId="0" applyFont="1"/>
    <xf numFmtId="0" fontId="14" fillId="2" borderId="1" xfId="0" applyFont="1" applyFill="1" applyBorder="1" applyAlignment="1"/>
    <xf numFmtId="0" fontId="14" fillId="2" borderId="0" xfId="0" applyFont="1" applyFill="1" applyBorder="1" applyAlignment="1"/>
    <xf numFmtId="0" fontId="13" fillId="0" borderId="0" xfId="0" applyFont="1" applyFill="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top"/>
    </xf>
    <xf numFmtId="0" fontId="10" fillId="4" borderId="4" xfId="0" applyFont="1" applyFill="1" applyBorder="1" applyAlignment="1">
      <alignment vertical="top"/>
    </xf>
    <xf numFmtId="0" fontId="10" fillId="4" borderId="5" xfId="0" applyFont="1" applyFill="1" applyBorder="1" applyAlignment="1">
      <alignment vertical="top" wrapText="1"/>
    </xf>
    <xf numFmtId="0" fontId="10" fillId="4" borderId="3" xfId="0" applyFont="1" applyFill="1" applyBorder="1" applyAlignment="1">
      <alignment vertical="top" wrapText="1"/>
    </xf>
    <xf numFmtId="0" fontId="15" fillId="0" borderId="0" xfId="0" applyFont="1" applyFill="1" applyBorder="1" applyAlignment="1">
      <alignment horizontal="left" vertical="top"/>
    </xf>
    <xf numFmtId="0" fontId="1" fillId="5" borderId="6" xfId="0" applyFont="1" applyFill="1" applyBorder="1" applyAlignment="1">
      <alignment horizontal="left" vertical="top" wrapText="1" indent="1"/>
    </xf>
    <xf numFmtId="0" fontId="1" fillId="5" borderId="6" xfId="0" applyFont="1" applyFill="1" applyBorder="1" applyAlignment="1">
      <alignment horizontal="center" vertical="top"/>
    </xf>
    <xf numFmtId="0" fontId="1" fillId="5" borderId="0" xfId="0" applyFont="1" applyFill="1" applyBorder="1" applyAlignment="1">
      <alignment horizontal="left" vertical="top" wrapText="1"/>
    </xf>
    <xf numFmtId="0" fontId="1" fillId="5" borderId="0" xfId="0" applyFont="1" applyFill="1" applyBorder="1" applyAlignment="1" applyProtection="1">
      <alignment horizontal="center" vertical="top"/>
      <protection locked="0"/>
    </xf>
    <xf numFmtId="0" fontId="1" fillId="5" borderId="0" xfId="0" applyFont="1" applyFill="1" applyBorder="1" applyAlignment="1" applyProtection="1">
      <alignment horizontal="center" vertical="top" wrapText="1"/>
      <protection locked="0"/>
    </xf>
    <xf numFmtId="0" fontId="1" fillId="5" borderId="0" xfId="0" applyFont="1" applyFill="1" applyBorder="1" applyAlignment="1">
      <alignment horizontal="center" vertical="top" wrapText="1"/>
    </xf>
    <xf numFmtId="0" fontId="1" fillId="5" borderId="0" xfId="0" applyFont="1" applyFill="1" applyBorder="1" applyAlignment="1">
      <alignment horizontal="center" vertical="top"/>
    </xf>
    <xf numFmtId="0" fontId="1" fillId="5" borderId="0" xfId="0" applyFont="1" applyFill="1" applyBorder="1" applyAlignment="1" applyProtection="1">
      <alignment horizontal="left" vertical="top" wrapText="1"/>
      <protection locked="0"/>
    </xf>
    <xf numFmtId="0" fontId="1" fillId="5" borderId="7" xfId="0" applyFont="1" applyFill="1" applyBorder="1" applyAlignment="1" applyProtection="1">
      <alignment horizontal="center" vertical="top" wrapText="1"/>
      <protection locked="0"/>
    </xf>
    <xf numFmtId="164" fontId="1" fillId="0" borderId="0" xfId="0" applyNumberFormat="1" applyFont="1" applyFill="1" applyBorder="1" applyAlignment="1">
      <alignment horizontal="left" vertical="top"/>
    </xf>
    <xf numFmtId="0" fontId="1" fillId="0" borderId="6" xfId="0" applyFont="1" applyFill="1" applyBorder="1" applyAlignment="1">
      <alignment horizontal="left" vertical="top" wrapText="1" indent="1"/>
    </xf>
    <xf numFmtId="0" fontId="1" fillId="0" borderId="6" xfId="0" applyFont="1" applyFill="1" applyBorder="1" applyAlignment="1">
      <alignment horizontal="center" vertical="top"/>
    </xf>
    <xf numFmtId="0" fontId="1" fillId="0" borderId="0" xfId="0" applyFont="1" applyFill="1" applyBorder="1" applyAlignment="1">
      <alignment horizontal="left" vertical="top" wrapText="1"/>
    </xf>
    <xf numFmtId="0" fontId="1" fillId="0" borderId="0" xfId="0" applyFont="1" applyFill="1" applyBorder="1" applyAlignment="1" applyProtection="1">
      <alignment horizontal="center" vertical="top"/>
      <protection locked="0"/>
    </xf>
    <xf numFmtId="0" fontId="1" fillId="0" borderId="0" xfId="0" applyFont="1" applyFill="1" applyBorder="1" applyAlignment="1" applyProtection="1">
      <alignment horizontal="center" vertical="top" wrapText="1"/>
      <protection locked="0"/>
    </xf>
    <xf numFmtId="0" fontId="1" fillId="0" borderId="0" xfId="0" applyFont="1" applyFill="1" applyBorder="1" applyAlignment="1" applyProtection="1">
      <alignment horizontal="left" vertical="top"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top" wrapText="1"/>
      <protection locked="0"/>
    </xf>
    <xf numFmtId="0" fontId="16" fillId="5" borderId="6" xfId="0" applyFont="1" applyFill="1" applyBorder="1" applyAlignment="1">
      <alignment horizontal="center" vertical="top"/>
    </xf>
    <xf numFmtId="0" fontId="16" fillId="0" borderId="6" xfId="0" applyFont="1" applyFill="1" applyBorder="1" applyAlignment="1">
      <alignment horizontal="center" vertical="top"/>
    </xf>
    <xf numFmtId="0" fontId="1" fillId="0" borderId="8" xfId="0" applyFont="1" applyFill="1" applyBorder="1" applyAlignment="1">
      <alignment horizontal="left" vertical="top" wrapText="1" indent="1"/>
    </xf>
    <xf numFmtId="0" fontId="1" fillId="0" borderId="8" xfId="0" applyFont="1" applyFill="1" applyBorder="1" applyAlignment="1">
      <alignment horizontal="center" vertical="top"/>
    </xf>
    <xf numFmtId="0" fontId="1" fillId="0" borderId="9" xfId="0" applyFont="1" applyFill="1" applyBorder="1" applyAlignment="1">
      <alignment horizontal="left" vertical="top" wrapText="1"/>
    </xf>
    <xf numFmtId="0" fontId="1" fillId="0" borderId="9" xfId="0" applyFont="1" applyFill="1" applyBorder="1" applyAlignment="1" applyProtection="1">
      <alignment horizontal="center" vertical="top"/>
      <protection locked="0"/>
    </xf>
    <xf numFmtId="0" fontId="1" fillId="0" borderId="9" xfId="0" applyFont="1" applyFill="1" applyBorder="1" applyAlignment="1" applyProtection="1">
      <alignment horizontal="center" vertical="top" wrapText="1"/>
      <protection locked="0"/>
    </xf>
    <xf numFmtId="0" fontId="1" fillId="0" borderId="9" xfId="0" applyFont="1" applyFill="1" applyBorder="1" applyAlignment="1" applyProtection="1">
      <alignment horizontal="left" vertical="top" wrapText="1"/>
      <protection locked="0"/>
    </xf>
    <xf numFmtId="0" fontId="1" fillId="0" borderId="10" xfId="0" applyFont="1" applyFill="1" applyBorder="1" applyAlignment="1" applyProtection="1">
      <alignment horizontal="center" vertical="top" wrapText="1"/>
      <protection locked="0"/>
    </xf>
    <xf numFmtId="0" fontId="13" fillId="0" borderId="0" xfId="0" applyFont="1" applyAlignment="1">
      <alignment wrapText="1"/>
    </xf>
    <xf numFmtId="0" fontId="13" fillId="0" borderId="0" xfId="0" applyFont="1" applyAlignment="1">
      <alignment horizontal="center"/>
    </xf>
    <xf numFmtId="0" fontId="17" fillId="0" borderId="0" xfId="0" applyFont="1"/>
    <xf numFmtId="0" fontId="17" fillId="6" borderId="2" xfId="0" applyFont="1" applyFill="1" applyBorder="1" applyAlignment="1">
      <alignment horizontal="center" vertical="center"/>
    </xf>
    <xf numFmtId="0" fontId="18" fillId="6" borderId="2" xfId="0" applyFont="1" applyFill="1" applyBorder="1" applyAlignment="1">
      <alignment horizontal="center" vertical="center" wrapText="1"/>
    </xf>
    <xf numFmtId="0" fontId="0" fillId="0" borderId="2" xfId="0" applyBorder="1" applyAlignment="1">
      <alignment horizontal="center" vertical="top"/>
    </xf>
    <xf numFmtId="0" fontId="0" fillId="0" borderId="2" xfId="0" applyBorder="1" applyAlignment="1">
      <alignment horizontal="center" vertical="top" wrapText="1"/>
    </xf>
    <xf numFmtId="0" fontId="0" fillId="0" borderId="2" xfId="0" applyBorder="1" applyAlignment="1">
      <alignment horizontal="left" vertical="top" wrapText="1"/>
    </xf>
    <xf numFmtId="0" fontId="0" fillId="0" borderId="2" xfId="0" applyBorder="1" applyAlignment="1">
      <alignment vertical="top" wrapText="1"/>
    </xf>
    <xf numFmtId="0" fontId="17" fillId="6" borderId="6" xfId="0" applyFont="1" applyFill="1" applyBorder="1" applyAlignment="1">
      <alignment horizontal="center" vertical="center"/>
    </xf>
    <xf numFmtId="0" fontId="18" fillId="0" borderId="2" xfId="0" applyFont="1" applyBorder="1" applyAlignment="1">
      <alignment horizontal="center" vertical="top"/>
    </xf>
    <xf numFmtId="0" fontId="18" fillId="0" borderId="2" xfId="0" applyFont="1" applyBorder="1" applyAlignment="1">
      <alignment horizontal="center" vertical="center"/>
    </xf>
    <xf numFmtId="0" fontId="0" fillId="0" borderId="2" xfId="0" applyBorder="1" applyAlignment="1">
      <alignment vertical="center" wrapText="1"/>
    </xf>
    <xf numFmtId="0" fontId="19" fillId="0" borderId="0" xfId="0" applyFont="1" applyAlignment="1">
      <alignment horizontal="left"/>
    </xf>
    <xf numFmtId="0" fontId="20" fillId="0" borderId="0" xfId="0" applyFont="1" applyAlignment="1">
      <alignment horizontal="center" vertical="center" wrapText="1"/>
    </xf>
    <xf numFmtId="0" fontId="0" fillId="0" borderId="0" xfId="0" applyAlignment="1">
      <alignment horizontal="left"/>
    </xf>
    <xf numFmtId="2" fontId="0" fillId="0" borderId="0" xfId="0" applyNumberFormat="1"/>
    <xf numFmtId="0" fontId="0" fillId="0" borderId="0" xfId="0" applyAlignment="1"/>
    <xf numFmtId="0" fontId="0" fillId="0" borderId="0" xfId="0" applyAlignment="1">
      <alignment wrapText="1"/>
    </xf>
    <xf numFmtId="2" fontId="0" fillId="0" borderId="0" xfId="0" applyNumberFormat="1" applyAlignment="1"/>
    <xf numFmtId="0" fontId="0" fillId="0" borderId="0" xfId="0" applyAlignment="1">
      <alignment horizontal="right"/>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Fill="1" applyAlignment="1"/>
    <xf numFmtId="0" fontId="0" fillId="0" borderId="0" xfId="0" applyFill="1" applyAlignment="1">
      <alignment horizontal="left"/>
    </xf>
    <xf numFmtId="2" fontId="0" fillId="7" borderId="0" xfId="0" applyNumberFormat="1" applyFill="1" applyAlignment="1"/>
    <xf numFmtId="0" fontId="0" fillId="0" borderId="12" xfId="0" applyBorder="1"/>
    <xf numFmtId="0" fontId="0" fillId="0" borderId="1" xfId="0" applyBorder="1"/>
    <xf numFmtId="0" fontId="0" fillId="0" borderId="1" xfId="0" applyBorder="1" applyAlignment="1">
      <alignment horizontal="right"/>
    </xf>
    <xf numFmtId="2" fontId="0" fillId="0" borderId="13" xfId="0" applyNumberFormat="1" applyBorder="1"/>
    <xf numFmtId="0" fontId="0" fillId="0" borderId="14" xfId="0" applyBorder="1" applyAlignment="1">
      <alignment horizontal="right"/>
    </xf>
    <xf numFmtId="0" fontId="0" fillId="0" borderId="0" xfId="0" applyBorder="1"/>
    <xf numFmtId="0" fontId="0" fillId="0" borderId="0" xfId="0" applyBorder="1" applyAlignment="1">
      <alignment horizontal="right"/>
    </xf>
    <xf numFmtId="2" fontId="0" fillId="0" borderId="7" xfId="0" applyNumberFormat="1" applyBorder="1"/>
    <xf numFmtId="0" fontId="0" fillId="0" borderId="14" xfId="0" applyBorder="1"/>
    <xf numFmtId="0" fontId="0" fillId="0" borderId="7" xfId="0" applyBorder="1"/>
    <xf numFmtId="0" fontId="0" fillId="0" borderId="15" xfId="0" applyBorder="1" applyAlignment="1">
      <alignment horizontal="right"/>
    </xf>
    <xf numFmtId="0" fontId="0" fillId="0" borderId="9" xfId="0" applyBorder="1"/>
    <xf numFmtId="0" fontId="0" fillId="0" borderId="9" xfId="0" applyBorder="1" applyAlignment="1">
      <alignment horizontal="right"/>
    </xf>
    <xf numFmtId="2" fontId="0" fillId="0" borderId="10" xfId="0" applyNumberFormat="1" applyBorder="1"/>
    <xf numFmtId="0" fontId="0" fillId="0" borderId="12" xfId="0" applyBorder="1" applyAlignment="1">
      <alignment horizontal="right"/>
    </xf>
    <xf numFmtId="0" fontId="12" fillId="0" borderId="0" xfId="0" applyFont="1" applyAlignment="1">
      <alignment horizontal="left"/>
    </xf>
    <xf numFmtId="0" fontId="14" fillId="8" borderId="4" xfId="0" applyFont="1" applyFill="1" applyBorder="1" applyAlignment="1">
      <alignment horizontal="center"/>
    </xf>
    <xf numFmtId="0" fontId="14" fillId="8" borderId="5" xfId="0" applyFont="1" applyFill="1" applyBorder="1" applyAlignment="1">
      <alignment horizontal="center"/>
    </xf>
    <xf numFmtId="0" fontId="14" fillId="8" borderId="3" xfId="0" applyFont="1" applyFill="1" applyBorder="1"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cellXfs>
  <cellStyles count="1">
    <cellStyle name="Normal" xfId="0" builtinId="0"/>
  </cellStyles>
  <dxfs count="24">
    <dxf>
      <numFmt numFmtId="2" formatCode="0.00"/>
    </dxf>
    <dxf>
      <numFmt numFmtId="2" formatCode="0.00"/>
    </dxf>
    <dxf>
      <numFmt numFmtId="2" formatCode="0.00"/>
    </dxf>
    <dxf>
      <numFmt numFmtId="2" formatCode="0.00"/>
    </dxf>
    <dxf>
      <numFmt numFmtId="2" formatCode="0.00"/>
    </dxf>
    <dxf>
      <numFmt numFmtId="2" formatCode="0.00"/>
    </dxf>
    <dxf>
      <numFmt numFmtId="2" formatCode="0.0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60FA-4812-B7CD-446F810809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60FA-4812-B7CD-446F810809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60FA-4812-B7CD-446F810809DB}"/>
              </c:ext>
            </c:extLst>
          </c:dPt>
          <c:dLbls>
            <c:dLbl>
              <c:idx val="0"/>
              <c:layout>
                <c:manualLayout>
                  <c:x val="0.15277777777777779"/>
                  <c:y val="0.158914728682170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60FA-4812-B7CD-446F810809DB}"/>
                </c:ext>
              </c:extLst>
            </c:dLbl>
            <c:dLbl>
              <c:idx val="1"/>
              <c:layout>
                <c:manualLayout>
                  <c:x val="-0.15833333333333335"/>
                  <c:y val="0.2364341085271317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0FA-4812-B7CD-446F810809DB}"/>
                </c:ext>
              </c:extLst>
            </c:dLbl>
            <c:dLbl>
              <c:idx val="2"/>
              <c:layout>
                <c:manualLayout>
                  <c:x val="-0.29166666666666669"/>
                  <c:y val="-2.325581395348836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60FA-4812-B7CD-446F810809D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es-MX"/>
              </a:p>
            </c:txPr>
            <c:showLegendKey val="0"/>
            <c:showVal val="0"/>
            <c:showCatName val="1"/>
            <c:showSerName val="0"/>
            <c:showPercent val="1"/>
            <c:showBubbleSize val="0"/>
            <c:showLeaderLines val="0"/>
            <c:extLst>
              <c:ext xmlns:c15="http://schemas.microsoft.com/office/drawing/2012/chart" uri="{CE6537A1-D6FC-4f65-9D91-7224C49458BB}"/>
            </c:extLst>
          </c:dLbls>
          <c:cat>
            <c:strRef>
              <c:f>'Distribución de los productos'!$B$8:$B$10</c:f>
              <c:strCache>
                <c:ptCount val="3"/>
                <c:pt idx="0">
                  <c:v>Con parámetro de oportunidad</c:v>
                </c:pt>
                <c:pt idx="1">
                  <c:v>Con propuesta interna</c:v>
                </c:pt>
                <c:pt idx="2">
                  <c:v>Sin parámetro de oportunidad ni propuesta interna</c:v>
                </c:pt>
              </c:strCache>
            </c:strRef>
          </c:cat>
          <c:val>
            <c:numRef>
              <c:f>'Distribución de los productos'!$C$8:$C$10</c:f>
              <c:numCache>
                <c:formatCode>General</c:formatCode>
                <c:ptCount val="3"/>
                <c:pt idx="0">
                  <c:v>83</c:v>
                </c:pt>
                <c:pt idx="1">
                  <c:v>42</c:v>
                </c:pt>
                <c:pt idx="2">
                  <c:v>12</c:v>
                </c:pt>
              </c:numCache>
            </c:numRef>
          </c:val>
          <c:extLst>
            <c:ext xmlns:c16="http://schemas.microsoft.com/office/drawing/2014/chart" uri="{C3380CC4-5D6E-409C-BE32-E72D297353CC}">
              <c16:uniqueId val="{00000003-60FA-4812-B7CD-446F810809DB}"/>
            </c:ext>
          </c:extLst>
        </c:ser>
        <c:dLbls>
          <c:showLegendKey val="0"/>
          <c:showVal val="0"/>
          <c:showCatName val="0"/>
          <c:showSerName val="0"/>
          <c:showPercent val="0"/>
          <c:showBubbleSize val="0"/>
          <c:showLeaderLines val="0"/>
        </c:dLbls>
        <c:firstSliceAng val="0"/>
        <c:holeSize val="57"/>
      </c:doughnutChart>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noFill/>
              <a:round/>
            </a:ln>
            <a:effectLst/>
          </c:spPr>
          <c:marker>
            <c:symbol val="circle"/>
            <c:size val="6"/>
            <c:spPr>
              <a:solidFill>
                <a:schemeClr val="accent3">
                  <a:lumMod val="60000"/>
                  <a:lumOff val="40000"/>
                </a:schemeClr>
              </a:solidFill>
              <a:ln w="9525">
                <a:solidFill>
                  <a:schemeClr val="accent3">
                    <a:lumMod val="75000"/>
                  </a:schemeClr>
                </a:solidFill>
              </a:ln>
              <a:effectLst/>
            </c:spPr>
          </c:marker>
          <c:val>
            <c:numRef>
              <c:f>'IIO MPO'!$D$6:$D$88</c:f>
              <c:numCache>
                <c:formatCode>0.00</c:formatCode>
                <c:ptCount val="83"/>
                <c:pt idx="0">
                  <c:v>6.7114093959731542E-3</c:v>
                </c:pt>
                <c:pt idx="1">
                  <c:v>0.38108484005563281</c:v>
                </c:pt>
                <c:pt idx="2">
                  <c:v>0.32769556025369978</c:v>
                </c:pt>
                <c:pt idx="3">
                  <c:v>-0.25777777777777777</c:v>
                </c:pt>
                <c:pt idx="4">
                  <c:v>0.15</c:v>
                </c:pt>
                <c:pt idx="5">
                  <c:v>0.1</c:v>
                </c:pt>
                <c:pt idx="6">
                  <c:v>0.27708333333333335</c:v>
                </c:pt>
                <c:pt idx="7">
                  <c:v>9.0909090909090912E-2</c:v>
                </c:pt>
                <c:pt idx="8">
                  <c:v>0.23744292237442921</c:v>
                </c:pt>
                <c:pt idx="9">
                  <c:v>7.575757575757576E-2</c:v>
                </c:pt>
                <c:pt idx="10">
                  <c:v>0.53424657534246578</c:v>
                </c:pt>
                <c:pt idx="11">
                  <c:v>0</c:v>
                </c:pt>
                <c:pt idx="12">
                  <c:v>2.9411764705882353E-2</c:v>
                </c:pt>
                <c:pt idx="13">
                  <c:v>0</c:v>
                </c:pt>
                <c:pt idx="14">
                  <c:v>-3.7735849056603772E-2</c:v>
                </c:pt>
                <c:pt idx="15">
                  <c:v>0</c:v>
                </c:pt>
                <c:pt idx="16">
                  <c:v>0</c:v>
                </c:pt>
                <c:pt idx="17">
                  <c:v>0.21556886227544911</c:v>
                </c:pt>
                <c:pt idx="18">
                  <c:v>0.41111111111111109</c:v>
                </c:pt>
                <c:pt idx="19">
                  <c:v>0.41111111111111109</c:v>
                </c:pt>
                <c:pt idx="20">
                  <c:v>0.1</c:v>
                </c:pt>
                <c:pt idx="21">
                  <c:v>0.1</c:v>
                </c:pt>
                <c:pt idx="22">
                  <c:v>0</c:v>
                </c:pt>
                <c:pt idx="23">
                  <c:v>0.1</c:v>
                </c:pt>
                <c:pt idx="24">
                  <c:v>0.44444444444444442</c:v>
                </c:pt>
                <c:pt idx="25">
                  <c:v>0</c:v>
                </c:pt>
                <c:pt idx="26">
                  <c:v>-0.1111111111111111</c:v>
                </c:pt>
                <c:pt idx="27">
                  <c:v>-0.15555555555555556</c:v>
                </c:pt>
                <c:pt idx="28">
                  <c:v>0.5</c:v>
                </c:pt>
                <c:pt idx="29">
                  <c:v>0.5</c:v>
                </c:pt>
                <c:pt idx="30">
                  <c:v>0.5</c:v>
                </c:pt>
                <c:pt idx="31">
                  <c:v>-0.2</c:v>
                </c:pt>
                <c:pt idx="32">
                  <c:v>-0.2857142857142857</c:v>
                </c:pt>
                <c:pt idx="33">
                  <c:v>0.22222222222222221</c:v>
                </c:pt>
                <c:pt idx="34">
                  <c:v>0.36014625228519198</c:v>
                </c:pt>
                <c:pt idx="35">
                  <c:v>0.36014625228519198</c:v>
                </c:pt>
                <c:pt idx="36">
                  <c:v>-0.35185185185185186</c:v>
                </c:pt>
                <c:pt idx="37">
                  <c:v>0.36014625228519198</c:v>
                </c:pt>
                <c:pt idx="38">
                  <c:v>-0.33333333333333331</c:v>
                </c:pt>
                <c:pt idx="39">
                  <c:v>0.36014625228519198</c:v>
                </c:pt>
                <c:pt idx="40">
                  <c:v>0.36014625228519198</c:v>
                </c:pt>
                <c:pt idx="41">
                  <c:v>-0.35185185185185186</c:v>
                </c:pt>
                <c:pt idx="42">
                  <c:v>-0.33333333333333331</c:v>
                </c:pt>
                <c:pt idx="43">
                  <c:v>6.6666666666666666E-2</c:v>
                </c:pt>
                <c:pt idx="44">
                  <c:v>-0.25</c:v>
                </c:pt>
                <c:pt idx="45">
                  <c:v>-0.2</c:v>
                </c:pt>
                <c:pt idx="46">
                  <c:v>0</c:v>
                </c:pt>
                <c:pt idx="47">
                  <c:v>0.5</c:v>
                </c:pt>
                <c:pt idx="48">
                  <c:v>5.850091407678245E-2</c:v>
                </c:pt>
                <c:pt idx="49">
                  <c:v>-0.33333333333333331</c:v>
                </c:pt>
                <c:pt idx="50">
                  <c:v>0.29120879120879123</c:v>
                </c:pt>
                <c:pt idx="51">
                  <c:v>0.44444444444444442</c:v>
                </c:pt>
                <c:pt idx="52">
                  <c:v>0.14285714285714285</c:v>
                </c:pt>
                <c:pt idx="53">
                  <c:v>0.1</c:v>
                </c:pt>
                <c:pt idx="54">
                  <c:v>0.23287671232876711</c:v>
                </c:pt>
                <c:pt idx="55">
                  <c:v>0.23287671232876711</c:v>
                </c:pt>
                <c:pt idx="56">
                  <c:v>0.23287671232876711</c:v>
                </c:pt>
                <c:pt idx="57">
                  <c:v>0.29341317365269459</c:v>
                </c:pt>
                <c:pt idx="58">
                  <c:v>-6.6666666666666666E-2</c:v>
                </c:pt>
                <c:pt idx="59">
                  <c:v>-1.6666666666666667</c:v>
                </c:pt>
                <c:pt idx="60">
                  <c:v>-0.33333333333333331</c:v>
                </c:pt>
                <c:pt idx="61">
                  <c:v>-0.76</c:v>
                </c:pt>
                <c:pt idx="62">
                  <c:v>0.58866544789762343</c:v>
                </c:pt>
                <c:pt idx="63">
                  <c:v>0.17808219178082191</c:v>
                </c:pt>
                <c:pt idx="64">
                  <c:v>0.17808219178082191</c:v>
                </c:pt>
                <c:pt idx="65">
                  <c:v>0.17808219178082191</c:v>
                </c:pt>
                <c:pt idx="66">
                  <c:v>0.17808219178082191</c:v>
                </c:pt>
                <c:pt idx="67">
                  <c:v>0.17808219178082191</c:v>
                </c:pt>
                <c:pt idx="68">
                  <c:v>-0.33333333333333331</c:v>
                </c:pt>
                <c:pt idx="69">
                  <c:v>0</c:v>
                </c:pt>
                <c:pt idx="70">
                  <c:v>0.10784313725490197</c:v>
                </c:pt>
                <c:pt idx="71">
                  <c:v>0.17045454545454544</c:v>
                </c:pt>
                <c:pt idx="72">
                  <c:v>8.1355932203389825E-2</c:v>
                </c:pt>
                <c:pt idx="73">
                  <c:v>6.6225165562913907E-3</c:v>
                </c:pt>
                <c:pt idx="74">
                  <c:v>0.7142857142857143</c:v>
                </c:pt>
                <c:pt idx="75">
                  <c:v>-1.4833333333333334</c:v>
                </c:pt>
                <c:pt idx="76">
                  <c:v>0.55866900175131351</c:v>
                </c:pt>
                <c:pt idx="77">
                  <c:v>-0.92207792207792205</c:v>
                </c:pt>
                <c:pt idx="78">
                  <c:v>-0.14000000000000001</c:v>
                </c:pt>
                <c:pt idx="79">
                  <c:v>0</c:v>
                </c:pt>
                <c:pt idx="80">
                  <c:v>0.81818181818181823</c:v>
                </c:pt>
                <c:pt idx="81">
                  <c:v>-3.2857142857142856</c:v>
                </c:pt>
                <c:pt idx="82">
                  <c:v>0.68421052631578949</c:v>
                </c:pt>
              </c:numCache>
            </c:numRef>
          </c:val>
          <c:smooth val="0"/>
          <c:extLst>
            <c:ext xmlns:c16="http://schemas.microsoft.com/office/drawing/2014/chart" uri="{C3380CC4-5D6E-409C-BE32-E72D297353CC}">
              <c16:uniqueId val="{00000000-1ECD-4011-A595-4CA24B56ABA4}"/>
            </c:ext>
          </c:extLst>
        </c:ser>
        <c:ser>
          <c:idx val="1"/>
          <c:order val="1"/>
          <c:spPr>
            <a:ln w="34925" cap="rnd">
              <a:solidFill>
                <a:srgbClr val="92D050"/>
              </a:solidFill>
              <a:round/>
            </a:ln>
            <a:effectLst/>
          </c:spPr>
          <c:marker>
            <c:symbol val="none"/>
          </c:marker>
          <c:val>
            <c:numRef>
              <c:f>'IIO MPO'!$E$6:$E$88</c:f>
              <c:numCache>
                <c:formatCode>0.00</c:formatCode>
                <c:ptCount val="83"/>
                <c:pt idx="0">
                  <c:v>3.0593122040628026E-2</c:v>
                </c:pt>
                <c:pt idx="1">
                  <c:v>3.0593122040628026E-2</c:v>
                </c:pt>
                <c:pt idx="2">
                  <c:v>3.0593122040628026E-2</c:v>
                </c:pt>
                <c:pt idx="3">
                  <c:v>3.0593122040628026E-2</c:v>
                </c:pt>
                <c:pt idx="4">
                  <c:v>3.0593122040628026E-2</c:v>
                </c:pt>
                <c:pt idx="5">
                  <c:v>3.0593122040628026E-2</c:v>
                </c:pt>
                <c:pt idx="6">
                  <c:v>3.0593122040628026E-2</c:v>
                </c:pt>
                <c:pt idx="7">
                  <c:v>3.0593122040628026E-2</c:v>
                </c:pt>
                <c:pt idx="8">
                  <c:v>3.0593122040628026E-2</c:v>
                </c:pt>
                <c:pt idx="9">
                  <c:v>3.0593122040628026E-2</c:v>
                </c:pt>
                <c:pt idx="10">
                  <c:v>3.0593122040628026E-2</c:v>
                </c:pt>
                <c:pt idx="11">
                  <c:v>3.0593122040628026E-2</c:v>
                </c:pt>
                <c:pt idx="12">
                  <c:v>3.0593122040628026E-2</c:v>
                </c:pt>
                <c:pt idx="13">
                  <c:v>3.0593122040628026E-2</c:v>
                </c:pt>
                <c:pt idx="14">
                  <c:v>3.0593122040628026E-2</c:v>
                </c:pt>
                <c:pt idx="15">
                  <c:v>3.0593122040628026E-2</c:v>
                </c:pt>
                <c:pt idx="16">
                  <c:v>3.0593122040628026E-2</c:v>
                </c:pt>
                <c:pt idx="17">
                  <c:v>3.0593122040628026E-2</c:v>
                </c:pt>
                <c:pt idx="18">
                  <c:v>3.0593122040628026E-2</c:v>
                </c:pt>
                <c:pt idx="19">
                  <c:v>3.0593122040628026E-2</c:v>
                </c:pt>
                <c:pt idx="20">
                  <c:v>3.0593122040628026E-2</c:v>
                </c:pt>
                <c:pt idx="21">
                  <c:v>3.0593122040628026E-2</c:v>
                </c:pt>
                <c:pt idx="22">
                  <c:v>3.0593122040628026E-2</c:v>
                </c:pt>
                <c:pt idx="23">
                  <c:v>3.0593122040628026E-2</c:v>
                </c:pt>
                <c:pt idx="24">
                  <c:v>3.0593122040628026E-2</c:v>
                </c:pt>
                <c:pt idx="25">
                  <c:v>3.0593122040628026E-2</c:v>
                </c:pt>
                <c:pt idx="26">
                  <c:v>3.0593122040628026E-2</c:v>
                </c:pt>
                <c:pt idx="27">
                  <c:v>3.0593122040628026E-2</c:v>
                </c:pt>
                <c:pt idx="28">
                  <c:v>3.0593122040628026E-2</c:v>
                </c:pt>
                <c:pt idx="29">
                  <c:v>3.0593122040628026E-2</c:v>
                </c:pt>
                <c:pt idx="30">
                  <c:v>3.0593122040628026E-2</c:v>
                </c:pt>
                <c:pt idx="31">
                  <c:v>3.0593122040628026E-2</c:v>
                </c:pt>
                <c:pt idx="32">
                  <c:v>3.0593122040628026E-2</c:v>
                </c:pt>
                <c:pt idx="33">
                  <c:v>3.0593122040628026E-2</c:v>
                </c:pt>
                <c:pt idx="34">
                  <c:v>3.0593122040628026E-2</c:v>
                </c:pt>
                <c:pt idx="35">
                  <c:v>3.0593122040628026E-2</c:v>
                </c:pt>
                <c:pt idx="36">
                  <c:v>3.0593122040628026E-2</c:v>
                </c:pt>
                <c:pt idx="37">
                  <c:v>3.0593122040628026E-2</c:v>
                </c:pt>
                <c:pt idx="38">
                  <c:v>3.0593122040628026E-2</c:v>
                </c:pt>
                <c:pt idx="39">
                  <c:v>3.0593122040628026E-2</c:v>
                </c:pt>
                <c:pt idx="40">
                  <c:v>3.0593122040628026E-2</c:v>
                </c:pt>
                <c:pt idx="41">
                  <c:v>3.0593122040628026E-2</c:v>
                </c:pt>
                <c:pt idx="42">
                  <c:v>3.0593122040628026E-2</c:v>
                </c:pt>
                <c:pt idx="43">
                  <c:v>3.0593122040628026E-2</c:v>
                </c:pt>
                <c:pt idx="44">
                  <c:v>3.0593122040628026E-2</c:v>
                </c:pt>
                <c:pt idx="45">
                  <c:v>3.0593122040628026E-2</c:v>
                </c:pt>
                <c:pt idx="46">
                  <c:v>3.0593122040628026E-2</c:v>
                </c:pt>
                <c:pt idx="47">
                  <c:v>3.0593122040628026E-2</c:v>
                </c:pt>
                <c:pt idx="48">
                  <c:v>3.0593122040628026E-2</c:v>
                </c:pt>
                <c:pt idx="49">
                  <c:v>3.0593122040628026E-2</c:v>
                </c:pt>
                <c:pt idx="50">
                  <c:v>3.0593122040628026E-2</c:v>
                </c:pt>
                <c:pt idx="51">
                  <c:v>3.0593122040628026E-2</c:v>
                </c:pt>
                <c:pt idx="52">
                  <c:v>3.0593122040628026E-2</c:v>
                </c:pt>
                <c:pt idx="53">
                  <c:v>3.0593122040628026E-2</c:v>
                </c:pt>
                <c:pt idx="54">
                  <c:v>3.0593122040628026E-2</c:v>
                </c:pt>
                <c:pt idx="55">
                  <c:v>3.0593122040628026E-2</c:v>
                </c:pt>
                <c:pt idx="56">
                  <c:v>3.0593122040628026E-2</c:v>
                </c:pt>
                <c:pt idx="57">
                  <c:v>3.0593122040628026E-2</c:v>
                </c:pt>
                <c:pt idx="58">
                  <c:v>3.0593122040628026E-2</c:v>
                </c:pt>
                <c:pt idx="59">
                  <c:v>3.0593122040628026E-2</c:v>
                </c:pt>
                <c:pt idx="60">
                  <c:v>3.0593122040628026E-2</c:v>
                </c:pt>
                <c:pt idx="61">
                  <c:v>3.0593122040628026E-2</c:v>
                </c:pt>
                <c:pt idx="62">
                  <c:v>3.0593122040628026E-2</c:v>
                </c:pt>
                <c:pt idx="63">
                  <c:v>3.0593122040628026E-2</c:v>
                </c:pt>
                <c:pt idx="64">
                  <c:v>3.0593122040628026E-2</c:v>
                </c:pt>
                <c:pt idx="65">
                  <c:v>3.0593122040628026E-2</c:v>
                </c:pt>
                <c:pt idx="66">
                  <c:v>3.0593122040628026E-2</c:v>
                </c:pt>
                <c:pt idx="67">
                  <c:v>3.0593122040628026E-2</c:v>
                </c:pt>
                <c:pt idx="68">
                  <c:v>3.0593122040628026E-2</c:v>
                </c:pt>
                <c:pt idx="69">
                  <c:v>3.0593122040628026E-2</c:v>
                </c:pt>
                <c:pt idx="70">
                  <c:v>3.0593122040628026E-2</c:v>
                </c:pt>
                <c:pt idx="71">
                  <c:v>3.0593122040628026E-2</c:v>
                </c:pt>
                <c:pt idx="72">
                  <c:v>3.0593122040628026E-2</c:v>
                </c:pt>
                <c:pt idx="73">
                  <c:v>3.0593122040628026E-2</c:v>
                </c:pt>
                <c:pt idx="74">
                  <c:v>3.0593122040628026E-2</c:v>
                </c:pt>
                <c:pt idx="75">
                  <c:v>3.0593122040628026E-2</c:v>
                </c:pt>
                <c:pt idx="76">
                  <c:v>3.0593122040628026E-2</c:v>
                </c:pt>
                <c:pt idx="77">
                  <c:v>3.0593122040628026E-2</c:v>
                </c:pt>
                <c:pt idx="78">
                  <c:v>3.0593122040628026E-2</c:v>
                </c:pt>
                <c:pt idx="79">
                  <c:v>3.0593122040628026E-2</c:v>
                </c:pt>
                <c:pt idx="80">
                  <c:v>3.0593122040628026E-2</c:v>
                </c:pt>
                <c:pt idx="81">
                  <c:v>3.0593122040628026E-2</c:v>
                </c:pt>
                <c:pt idx="82">
                  <c:v>3.0593122040628026E-2</c:v>
                </c:pt>
              </c:numCache>
            </c:numRef>
          </c:val>
          <c:smooth val="0"/>
          <c:extLst>
            <c:ext xmlns:c16="http://schemas.microsoft.com/office/drawing/2014/chart" uri="{C3380CC4-5D6E-409C-BE32-E72D297353CC}">
              <c16:uniqueId val="{00000001-1ECD-4011-A595-4CA24B56ABA4}"/>
            </c:ext>
          </c:extLst>
        </c:ser>
        <c:ser>
          <c:idx val="2"/>
          <c:order val="2"/>
          <c:spPr>
            <a:ln w="31750" cap="rnd">
              <a:solidFill>
                <a:srgbClr val="FF0000"/>
              </a:solidFill>
              <a:round/>
            </a:ln>
            <a:effectLst/>
          </c:spPr>
          <c:marker>
            <c:symbol val="none"/>
          </c:marker>
          <c:val>
            <c:numRef>
              <c:f>'IIO MPO'!$F$6:$F$88</c:f>
              <c:numCache>
                <c:formatCode>0.00</c:formatCode>
                <c:ptCount val="83"/>
                <c:pt idx="0">
                  <c:v>0.57597412139251025</c:v>
                </c:pt>
                <c:pt idx="1">
                  <c:v>0.57597412139251025</c:v>
                </c:pt>
                <c:pt idx="2">
                  <c:v>0.57597412139251025</c:v>
                </c:pt>
                <c:pt idx="3">
                  <c:v>0.57597412139251025</c:v>
                </c:pt>
                <c:pt idx="4">
                  <c:v>0.57597412139251025</c:v>
                </c:pt>
                <c:pt idx="5">
                  <c:v>0.57597412139251025</c:v>
                </c:pt>
                <c:pt idx="6">
                  <c:v>0.57597412139251025</c:v>
                </c:pt>
                <c:pt idx="7">
                  <c:v>0.57597412139251025</c:v>
                </c:pt>
                <c:pt idx="8">
                  <c:v>0.57597412139251025</c:v>
                </c:pt>
                <c:pt idx="9">
                  <c:v>0.57597412139251025</c:v>
                </c:pt>
                <c:pt idx="10">
                  <c:v>0.57597412139251025</c:v>
                </c:pt>
                <c:pt idx="11">
                  <c:v>0.57597412139251025</c:v>
                </c:pt>
                <c:pt idx="12">
                  <c:v>0.57597412139251025</c:v>
                </c:pt>
                <c:pt idx="13">
                  <c:v>0.57597412139251025</c:v>
                </c:pt>
                <c:pt idx="14">
                  <c:v>0.57597412139251025</c:v>
                </c:pt>
                <c:pt idx="15">
                  <c:v>0.57597412139251025</c:v>
                </c:pt>
                <c:pt idx="16">
                  <c:v>0.57597412139251025</c:v>
                </c:pt>
                <c:pt idx="17">
                  <c:v>0.57597412139251025</c:v>
                </c:pt>
                <c:pt idx="18">
                  <c:v>0.57597412139251025</c:v>
                </c:pt>
                <c:pt idx="19">
                  <c:v>0.57597412139251025</c:v>
                </c:pt>
                <c:pt idx="20">
                  <c:v>0.57597412139251025</c:v>
                </c:pt>
                <c:pt idx="21">
                  <c:v>0.57597412139251025</c:v>
                </c:pt>
                <c:pt idx="22">
                  <c:v>0.57597412139251025</c:v>
                </c:pt>
                <c:pt idx="23">
                  <c:v>0.57597412139251025</c:v>
                </c:pt>
                <c:pt idx="24">
                  <c:v>0.57597412139251025</c:v>
                </c:pt>
                <c:pt idx="25">
                  <c:v>0.57597412139251025</c:v>
                </c:pt>
                <c:pt idx="26">
                  <c:v>0.57597412139251025</c:v>
                </c:pt>
                <c:pt idx="27">
                  <c:v>0.57597412139251025</c:v>
                </c:pt>
                <c:pt idx="28">
                  <c:v>0.57597412139251025</c:v>
                </c:pt>
                <c:pt idx="29">
                  <c:v>0.57597412139251025</c:v>
                </c:pt>
                <c:pt idx="30">
                  <c:v>0.57597412139251025</c:v>
                </c:pt>
                <c:pt idx="31">
                  <c:v>0.57597412139251025</c:v>
                </c:pt>
                <c:pt idx="32">
                  <c:v>0.57597412139251025</c:v>
                </c:pt>
                <c:pt idx="33">
                  <c:v>0.57597412139251025</c:v>
                </c:pt>
                <c:pt idx="34">
                  <c:v>0.57597412139251025</c:v>
                </c:pt>
                <c:pt idx="35">
                  <c:v>0.57597412139251025</c:v>
                </c:pt>
                <c:pt idx="36">
                  <c:v>0.57597412139251025</c:v>
                </c:pt>
                <c:pt idx="37">
                  <c:v>0.57597412139251025</c:v>
                </c:pt>
                <c:pt idx="38">
                  <c:v>0.57597412139251025</c:v>
                </c:pt>
                <c:pt idx="39">
                  <c:v>0.57597412139251025</c:v>
                </c:pt>
                <c:pt idx="40">
                  <c:v>0.57597412139251025</c:v>
                </c:pt>
                <c:pt idx="41">
                  <c:v>0.57597412139251025</c:v>
                </c:pt>
                <c:pt idx="42">
                  <c:v>0.57597412139251025</c:v>
                </c:pt>
                <c:pt idx="43">
                  <c:v>0.57597412139251025</c:v>
                </c:pt>
                <c:pt idx="44">
                  <c:v>0.57597412139251025</c:v>
                </c:pt>
                <c:pt idx="45">
                  <c:v>0.57597412139251025</c:v>
                </c:pt>
                <c:pt idx="46">
                  <c:v>0.57597412139251025</c:v>
                </c:pt>
                <c:pt idx="47">
                  <c:v>0.57597412139251025</c:v>
                </c:pt>
                <c:pt idx="48">
                  <c:v>0.57597412139251025</c:v>
                </c:pt>
                <c:pt idx="49">
                  <c:v>0.57597412139251025</c:v>
                </c:pt>
                <c:pt idx="50">
                  <c:v>0.57597412139251025</c:v>
                </c:pt>
                <c:pt idx="51">
                  <c:v>0.57597412139251025</c:v>
                </c:pt>
                <c:pt idx="52">
                  <c:v>0.57597412139251025</c:v>
                </c:pt>
                <c:pt idx="53">
                  <c:v>0.57597412139251025</c:v>
                </c:pt>
                <c:pt idx="54">
                  <c:v>0.57597412139251025</c:v>
                </c:pt>
                <c:pt idx="55">
                  <c:v>0.57597412139251025</c:v>
                </c:pt>
                <c:pt idx="56">
                  <c:v>0.57597412139251025</c:v>
                </c:pt>
                <c:pt idx="57">
                  <c:v>0.57597412139251025</c:v>
                </c:pt>
                <c:pt idx="58">
                  <c:v>0.57597412139251025</c:v>
                </c:pt>
                <c:pt idx="59">
                  <c:v>0.57597412139251025</c:v>
                </c:pt>
                <c:pt idx="60">
                  <c:v>0.57597412139251025</c:v>
                </c:pt>
                <c:pt idx="61">
                  <c:v>0.57597412139251025</c:v>
                </c:pt>
                <c:pt idx="62">
                  <c:v>0.57597412139251025</c:v>
                </c:pt>
                <c:pt idx="63">
                  <c:v>0.57597412139251025</c:v>
                </c:pt>
                <c:pt idx="64">
                  <c:v>0.57597412139251025</c:v>
                </c:pt>
                <c:pt idx="65">
                  <c:v>0.57597412139251025</c:v>
                </c:pt>
                <c:pt idx="66">
                  <c:v>0.57597412139251025</c:v>
                </c:pt>
                <c:pt idx="67">
                  <c:v>0.57597412139251025</c:v>
                </c:pt>
                <c:pt idx="68">
                  <c:v>0.57597412139251025</c:v>
                </c:pt>
                <c:pt idx="69">
                  <c:v>0.57597412139251025</c:v>
                </c:pt>
                <c:pt idx="70">
                  <c:v>0.57597412139251025</c:v>
                </c:pt>
                <c:pt idx="71">
                  <c:v>0.57597412139251025</c:v>
                </c:pt>
                <c:pt idx="72">
                  <c:v>0.57597412139251025</c:v>
                </c:pt>
                <c:pt idx="73">
                  <c:v>0.57597412139251025</c:v>
                </c:pt>
                <c:pt idx="74">
                  <c:v>0.57597412139251025</c:v>
                </c:pt>
                <c:pt idx="75">
                  <c:v>0.57597412139251025</c:v>
                </c:pt>
                <c:pt idx="76">
                  <c:v>0.57597412139251025</c:v>
                </c:pt>
                <c:pt idx="77">
                  <c:v>0.57597412139251025</c:v>
                </c:pt>
                <c:pt idx="78">
                  <c:v>0.57597412139251025</c:v>
                </c:pt>
                <c:pt idx="79">
                  <c:v>0.57597412139251025</c:v>
                </c:pt>
                <c:pt idx="80">
                  <c:v>0.57597412139251025</c:v>
                </c:pt>
                <c:pt idx="81">
                  <c:v>0.57597412139251025</c:v>
                </c:pt>
                <c:pt idx="82">
                  <c:v>0.57597412139251025</c:v>
                </c:pt>
              </c:numCache>
            </c:numRef>
          </c:val>
          <c:smooth val="0"/>
          <c:extLst>
            <c:ext xmlns:c16="http://schemas.microsoft.com/office/drawing/2014/chart" uri="{C3380CC4-5D6E-409C-BE32-E72D297353CC}">
              <c16:uniqueId val="{00000002-1ECD-4011-A595-4CA24B56ABA4}"/>
            </c:ext>
          </c:extLst>
        </c:ser>
        <c:ser>
          <c:idx val="3"/>
          <c:order val="3"/>
          <c:spPr>
            <a:ln w="31750" cap="rnd">
              <a:solidFill>
                <a:srgbClr val="FF0000"/>
              </a:solidFill>
              <a:round/>
            </a:ln>
            <a:effectLst/>
          </c:spPr>
          <c:marker>
            <c:symbol val="none"/>
          </c:marker>
          <c:val>
            <c:numRef>
              <c:f>'IIO MPO'!$G$6:$G$88</c:f>
              <c:numCache>
                <c:formatCode>0.00</c:formatCode>
                <c:ptCount val="83"/>
                <c:pt idx="0">
                  <c:v>-0.51478787731125419</c:v>
                </c:pt>
                <c:pt idx="1">
                  <c:v>-0.51478787731125419</c:v>
                </c:pt>
                <c:pt idx="2">
                  <c:v>-0.51478787731125419</c:v>
                </c:pt>
                <c:pt idx="3">
                  <c:v>-0.51478787731125419</c:v>
                </c:pt>
                <c:pt idx="4">
                  <c:v>-0.51478787731125419</c:v>
                </c:pt>
                <c:pt idx="5">
                  <c:v>-0.51478787731125419</c:v>
                </c:pt>
                <c:pt idx="6">
                  <c:v>-0.51478787731125419</c:v>
                </c:pt>
                <c:pt idx="7">
                  <c:v>-0.51478787731125419</c:v>
                </c:pt>
                <c:pt idx="8">
                  <c:v>-0.51478787731125419</c:v>
                </c:pt>
                <c:pt idx="9">
                  <c:v>-0.51478787731125419</c:v>
                </c:pt>
                <c:pt idx="10">
                  <c:v>-0.51478787731125419</c:v>
                </c:pt>
                <c:pt idx="11">
                  <c:v>-0.51478787731125419</c:v>
                </c:pt>
                <c:pt idx="12">
                  <c:v>-0.51478787731125419</c:v>
                </c:pt>
                <c:pt idx="13">
                  <c:v>-0.51478787731125419</c:v>
                </c:pt>
                <c:pt idx="14">
                  <c:v>-0.51478787731125419</c:v>
                </c:pt>
                <c:pt idx="15">
                  <c:v>-0.51478787731125419</c:v>
                </c:pt>
                <c:pt idx="16">
                  <c:v>-0.51478787731125419</c:v>
                </c:pt>
                <c:pt idx="17">
                  <c:v>-0.51478787731125419</c:v>
                </c:pt>
                <c:pt idx="18">
                  <c:v>-0.51478787731125419</c:v>
                </c:pt>
                <c:pt idx="19">
                  <c:v>-0.51478787731125419</c:v>
                </c:pt>
                <c:pt idx="20">
                  <c:v>-0.51478787731125419</c:v>
                </c:pt>
                <c:pt idx="21">
                  <c:v>-0.51478787731125419</c:v>
                </c:pt>
                <c:pt idx="22">
                  <c:v>-0.51478787731125419</c:v>
                </c:pt>
                <c:pt idx="23">
                  <c:v>-0.51478787731125419</c:v>
                </c:pt>
                <c:pt idx="24">
                  <c:v>-0.51478787731125419</c:v>
                </c:pt>
                <c:pt idx="25">
                  <c:v>-0.51478787731125419</c:v>
                </c:pt>
                <c:pt idx="26">
                  <c:v>-0.51478787731125419</c:v>
                </c:pt>
                <c:pt idx="27">
                  <c:v>-0.51478787731125419</c:v>
                </c:pt>
                <c:pt idx="28">
                  <c:v>-0.51478787731125419</c:v>
                </c:pt>
                <c:pt idx="29">
                  <c:v>-0.51478787731125419</c:v>
                </c:pt>
                <c:pt idx="30">
                  <c:v>-0.51478787731125419</c:v>
                </c:pt>
                <c:pt idx="31">
                  <c:v>-0.51478787731125419</c:v>
                </c:pt>
                <c:pt idx="32">
                  <c:v>-0.51478787731125419</c:v>
                </c:pt>
                <c:pt idx="33">
                  <c:v>-0.51478787731125419</c:v>
                </c:pt>
                <c:pt idx="34">
                  <c:v>-0.51478787731125419</c:v>
                </c:pt>
                <c:pt idx="35">
                  <c:v>-0.51478787731125419</c:v>
                </c:pt>
                <c:pt idx="36">
                  <c:v>-0.51478787731125419</c:v>
                </c:pt>
                <c:pt idx="37">
                  <c:v>-0.51478787731125419</c:v>
                </c:pt>
                <c:pt idx="38">
                  <c:v>-0.51478787731125419</c:v>
                </c:pt>
                <c:pt idx="39">
                  <c:v>-0.51478787731125419</c:v>
                </c:pt>
                <c:pt idx="40">
                  <c:v>-0.51478787731125419</c:v>
                </c:pt>
                <c:pt idx="41">
                  <c:v>-0.51478787731125419</c:v>
                </c:pt>
                <c:pt idx="42">
                  <c:v>-0.51478787731125419</c:v>
                </c:pt>
                <c:pt idx="43">
                  <c:v>-0.51478787731125419</c:v>
                </c:pt>
                <c:pt idx="44">
                  <c:v>-0.51478787731125419</c:v>
                </c:pt>
                <c:pt idx="45">
                  <c:v>-0.51478787731125419</c:v>
                </c:pt>
                <c:pt idx="46">
                  <c:v>-0.51478787731125419</c:v>
                </c:pt>
                <c:pt idx="47">
                  <c:v>-0.51478787731125419</c:v>
                </c:pt>
                <c:pt idx="48">
                  <c:v>-0.51478787731125419</c:v>
                </c:pt>
                <c:pt idx="49">
                  <c:v>-0.51478787731125419</c:v>
                </c:pt>
                <c:pt idx="50">
                  <c:v>-0.51478787731125419</c:v>
                </c:pt>
                <c:pt idx="51">
                  <c:v>-0.51478787731125419</c:v>
                </c:pt>
                <c:pt idx="52">
                  <c:v>-0.51478787731125419</c:v>
                </c:pt>
                <c:pt idx="53">
                  <c:v>-0.51478787731125419</c:v>
                </c:pt>
                <c:pt idx="54">
                  <c:v>-0.51478787731125419</c:v>
                </c:pt>
                <c:pt idx="55">
                  <c:v>-0.51478787731125419</c:v>
                </c:pt>
                <c:pt idx="56">
                  <c:v>-0.51478787731125419</c:v>
                </c:pt>
                <c:pt idx="57">
                  <c:v>-0.51478787731125419</c:v>
                </c:pt>
                <c:pt idx="58">
                  <c:v>-0.51478787731125419</c:v>
                </c:pt>
                <c:pt idx="59">
                  <c:v>-0.51478787731125419</c:v>
                </c:pt>
                <c:pt idx="60">
                  <c:v>-0.51478787731125419</c:v>
                </c:pt>
                <c:pt idx="61">
                  <c:v>-0.51478787731125419</c:v>
                </c:pt>
                <c:pt idx="62">
                  <c:v>-0.51478787731125419</c:v>
                </c:pt>
                <c:pt idx="63">
                  <c:v>-0.51478787731125419</c:v>
                </c:pt>
                <c:pt idx="64">
                  <c:v>-0.51478787731125419</c:v>
                </c:pt>
                <c:pt idx="65">
                  <c:v>-0.51478787731125419</c:v>
                </c:pt>
                <c:pt idx="66">
                  <c:v>-0.51478787731125419</c:v>
                </c:pt>
                <c:pt idx="67">
                  <c:v>-0.51478787731125419</c:v>
                </c:pt>
                <c:pt idx="68">
                  <c:v>-0.51478787731125419</c:v>
                </c:pt>
                <c:pt idx="69">
                  <c:v>-0.51478787731125419</c:v>
                </c:pt>
                <c:pt idx="70">
                  <c:v>-0.51478787731125419</c:v>
                </c:pt>
                <c:pt idx="71">
                  <c:v>-0.51478787731125419</c:v>
                </c:pt>
                <c:pt idx="72">
                  <c:v>-0.51478787731125419</c:v>
                </c:pt>
                <c:pt idx="73">
                  <c:v>-0.51478787731125419</c:v>
                </c:pt>
                <c:pt idx="74">
                  <c:v>-0.51478787731125419</c:v>
                </c:pt>
                <c:pt idx="75">
                  <c:v>-0.51478787731125419</c:v>
                </c:pt>
                <c:pt idx="76">
                  <c:v>-0.51478787731125419</c:v>
                </c:pt>
                <c:pt idx="77">
                  <c:v>-0.51478787731125419</c:v>
                </c:pt>
                <c:pt idx="78">
                  <c:v>-0.51478787731125419</c:v>
                </c:pt>
                <c:pt idx="79">
                  <c:v>-0.51478787731125419</c:v>
                </c:pt>
                <c:pt idx="80">
                  <c:v>-0.51478787731125419</c:v>
                </c:pt>
                <c:pt idx="81">
                  <c:v>-0.51478787731125419</c:v>
                </c:pt>
                <c:pt idx="82">
                  <c:v>-0.51478787731125419</c:v>
                </c:pt>
              </c:numCache>
            </c:numRef>
          </c:val>
          <c:smooth val="0"/>
          <c:extLst>
            <c:ext xmlns:c16="http://schemas.microsoft.com/office/drawing/2014/chart" uri="{C3380CC4-5D6E-409C-BE32-E72D297353CC}">
              <c16:uniqueId val="{00000003-1ECD-4011-A595-4CA24B56ABA4}"/>
            </c:ext>
          </c:extLst>
        </c:ser>
        <c:dLbls>
          <c:showLegendKey val="0"/>
          <c:showVal val="0"/>
          <c:showCatName val="0"/>
          <c:showSerName val="0"/>
          <c:showPercent val="0"/>
          <c:showBubbleSize val="0"/>
        </c:dLbls>
        <c:marker val="1"/>
        <c:smooth val="0"/>
        <c:axId val="461916320"/>
        <c:axId val="461917304"/>
      </c:lineChart>
      <c:catAx>
        <c:axId val="4619163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61917304"/>
        <c:crosses val="autoZero"/>
        <c:auto val="1"/>
        <c:lblAlgn val="ctr"/>
        <c:lblOffset val="100"/>
        <c:noMultiLvlLbl val="0"/>
      </c:catAx>
      <c:valAx>
        <c:axId val="4619173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MX"/>
          </a:p>
        </c:txPr>
        <c:crossAx val="46191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MX"/>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9352983175953E-2"/>
          <c:y val="4.121385882173699E-2"/>
          <c:w val="0.88228490595763653"/>
          <c:h val="0.91757228235652599"/>
        </c:manualLayout>
      </c:layout>
      <c:lineChart>
        <c:grouping val="standard"/>
        <c:varyColors val="0"/>
        <c:ser>
          <c:idx val="0"/>
          <c:order val="0"/>
          <c:spPr>
            <a:ln w="28575" cap="rnd">
              <a:noFill/>
              <a:round/>
            </a:ln>
            <a:effectLst/>
          </c:spPr>
          <c:marker>
            <c:symbol val="circle"/>
            <c:size val="7"/>
            <c:spPr>
              <a:solidFill>
                <a:schemeClr val="accent3">
                  <a:lumMod val="60000"/>
                  <a:lumOff val="40000"/>
                </a:schemeClr>
              </a:solidFill>
              <a:ln w="9525">
                <a:solidFill>
                  <a:schemeClr val="accent3">
                    <a:lumMod val="75000"/>
                  </a:schemeClr>
                </a:solidFill>
              </a:ln>
              <a:effectLst/>
            </c:spPr>
          </c:marker>
          <c:val>
            <c:numRef>
              <c:f>'IIO 2018'!$G$3:$G$74</c:f>
              <c:numCache>
                <c:formatCode>0.00</c:formatCode>
                <c:ptCount val="72"/>
                <c:pt idx="0">
                  <c:v>6.7114093959731542E-3</c:v>
                </c:pt>
                <c:pt idx="1">
                  <c:v>0.38108484005563281</c:v>
                </c:pt>
                <c:pt idx="2">
                  <c:v>0.32769556025369978</c:v>
                </c:pt>
                <c:pt idx="3">
                  <c:v>-0.25777777777777777</c:v>
                </c:pt>
                <c:pt idx="4">
                  <c:v>0.15</c:v>
                </c:pt>
                <c:pt idx="5">
                  <c:v>0.1</c:v>
                </c:pt>
                <c:pt idx="6">
                  <c:v>0.27708333333333335</c:v>
                </c:pt>
                <c:pt idx="7">
                  <c:v>9.0909090909090912E-2</c:v>
                </c:pt>
                <c:pt idx="8">
                  <c:v>0.23744292237442921</c:v>
                </c:pt>
                <c:pt idx="9">
                  <c:v>7.575757575757576E-2</c:v>
                </c:pt>
                <c:pt idx="10">
                  <c:v>0.53424657534246578</c:v>
                </c:pt>
                <c:pt idx="11">
                  <c:v>0</c:v>
                </c:pt>
                <c:pt idx="12">
                  <c:v>2.9411764705882353E-2</c:v>
                </c:pt>
                <c:pt idx="13">
                  <c:v>0</c:v>
                </c:pt>
                <c:pt idx="14">
                  <c:v>-3.7735849056603772E-2</c:v>
                </c:pt>
                <c:pt idx="15">
                  <c:v>0</c:v>
                </c:pt>
                <c:pt idx="16">
                  <c:v>0</c:v>
                </c:pt>
                <c:pt idx="17">
                  <c:v>0.21556886227544911</c:v>
                </c:pt>
                <c:pt idx="18">
                  <c:v>0.41111111111111109</c:v>
                </c:pt>
                <c:pt idx="19">
                  <c:v>0.41111111111111109</c:v>
                </c:pt>
                <c:pt idx="20">
                  <c:v>0.1</c:v>
                </c:pt>
                <c:pt idx="21">
                  <c:v>0.1</c:v>
                </c:pt>
                <c:pt idx="22">
                  <c:v>0</c:v>
                </c:pt>
                <c:pt idx="23">
                  <c:v>0.1</c:v>
                </c:pt>
                <c:pt idx="24">
                  <c:v>0.44444444444444442</c:v>
                </c:pt>
                <c:pt idx="25">
                  <c:v>0</c:v>
                </c:pt>
                <c:pt idx="26">
                  <c:v>-0.1111111111111111</c:v>
                </c:pt>
                <c:pt idx="27">
                  <c:v>-0.15555555555555556</c:v>
                </c:pt>
                <c:pt idx="28">
                  <c:v>0.5</c:v>
                </c:pt>
                <c:pt idx="29">
                  <c:v>0.5</c:v>
                </c:pt>
                <c:pt idx="30">
                  <c:v>0.5</c:v>
                </c:pt>
                <c:pt idx="31">
                  <c:v>-0.2</c:v>
                </c:pt>
                <c:pt idx="32">
                  <c:v>-0.2857142857142857</c:v>
                </c:pt>
                <c:pt idx="33">
                  <c:v>0.22222222222222221</c:v>
                </c:pt>
                <c:pt idx="34">
                  <c:v>0.36014625228519198</c:v>
                </c:pt>
                <c:pt idx="35">
                  <c:v>0.36014625228519198</c:v>
                </c:pt>
                <c:pt idx="36">
                  <c:v>-0.35185185185185186</c:v>
                </c:pt>
                <c:pt idx="37">
                  <c:v>-0.35185185185185186</c:v>
                </c:pt>
                <c:pt idx="38">
                  <c:v>0.36014625228519198</c:v>
                </c:pt>
                <c:pt idx="39">
                  <c:v>-0.33333333333333331</c:v>
                </c:pt>
                <c:pt idx="40">
                  <c:v>0.36014625228519198</c:v>
                </c:pt>
                <c:pt idx="41">
                  <c:v>0.36014625228519198</c:v>
                </c:pt>
                <c:pt idx="42">
                  <c:v>5.850091407678245E-2</c:v>
                </c:pt>
                <c:pt idx="43">
                  <c:v>-0.33333333333333331</c:v>
                </c:pt>
                <c:pt idx="44">
                  <c:v>6.6666666666666666E-2</c:v>
                </c:pt>
                <c:pt idx="45">
                  <c:v>-0.25</c:v>
                </c:pt>
                <c:pt idx="46">
                  <c:v>-0.2</c:v>
                </c:pt>
                <c:pt idx="47">
                  <c:v>0</c:v>
                </c:pt>
                <c:pt idx="48">
                  <c:v>0.5</c:v>
                </c:pt>
                <c:pt idx="49">
                  <c:v>-0.33333333333333331</c:v>
                </c:pt>
                <c:pt idx="50">
                  <c:v>0.44444444444444442</c:v>
                </c:pt>
                <c:pt idx="51">
                  <c:v>0.14285714285714285</c:v>
                </c:pt>
                <c:pt idx="52">
                  <c:v>0.1</c:v>
                </c:pt>
                <c:pt idx="53">
                  <c:v>0.29341317365269459</c:v>
                </c:pt>
                <c:pt idx="54">
                  <c:v>-6.6666666666666666E-2</c:v>
                </c:pt>
                <c:pt idx="55">
                  <c:v>-1.6666666666666667</c:v>
                </c:pt>
                <c:pt idx="56">
                  <c:v>-0.33333333333333331</c:v>
                </c:pt>
                <c:pt idx="57">
                  <c:v>-0.76</c:v>
                </c:pt>
                <c:pt idx="58">
                  <c:v>0.17808219178082191</c:v>
                </c:pt>
                <c:pt idx="59">
                  <c:v>0.17808219178082191</c:v>
                </c:pt>
                <c:pt idx="60">
                  <c:v>0.17808219178082191</c:v>
                </c:pt>
                <c:pt idx="61">
                  <c:v>0.17808219178082191</c:v>
                </c:pt>
                <c:pt idx="62">
                  <c:v>0.17808219178082191</c:v>
                </c:pt>
                <c:pt idx="63">
                  <c:v>-0.33333333333333331</c:v>
                </c:pt>
                <c:pt idx="64">
                  <c:v>0</c:v>
                </c:pt>
                <c:pt idx="65">
                  <c:v>0.17045454545454544</c:v>
                </c:pt>
                <c:pt idx="66">
                  <c:v>8.1355932203389825E-2</c:v>
                </c:pt>
                <c:pt idx="67">
                  <c:v>6.6225165562913907E-3</c:v>
                </c:pt>
                <c:pt idx="68">
                  <c:v>0.7142857142857143</c:v>
                </c:pt>
                <c:pt idx="69">
                  <c:v>-0.92207792207792205</c:v>
                </c:pt>
                <c:pt idx="70">
                  <c:v>-3.2857142857142856</c:v>
                </c:pt>
                <c:pt idx="71">
                  <c:v>0.68421052631578949</c:v>
                </c:pt>
              </c:numCache>
            </c:numRef>
          </c:val>
          <c:smooth val="0"/>
          <c:extLst>
            <c:ext xmlns:c16="http://schemas.microsoft.com/office/drawing/2014/chart" uri="{C3380CC4-5D6E-409C-BE32-E72D297353CC}">
              <c16:uniqueId val="{00000000-5E40-4506-A3C6-0BC935650FA2}"/>
            </c:ext>
          </c:extLst>
        </c:ser>
        <c:ser>
          <c:idx val="1"/>
          <c:order val="1"/>
          <c:spPr>
            <a:ln w="41275" cap="rnd">
              <a:solidFill>
                <a:srgbClr val="92D050"/>
              </a:solidFill>
              <a:round/>
            </a:ln>
            <a:effectLst/>
          </c:spPr>
          <c:marker>
            <c:symbol val="none"/>
          </c:marker>
          <c:val>
            <c:numRef>
              <c:f>'IIO 2018'!$H$3:$H$74</c:f>
              <c:numCache>
                <c:formatCode>0.00</c:formatCode>
                <c:ptCount val="72"/>
                <c:pt idx="0">
                  <c:v>1.5268946242009819E-2</c:v>
                </c:pt>
                <c:pt idx="1">
                  <c:v>1.5268946242009819E-2</c:v>
                </c:pt>
                <c:pt idx="2">
                  <c:v>1.5268946242009819E-2</c:v>
                </c:pt>
                <c:pt idx="3">
                  <c:v>1.5268946242009819E-2</c:v>
                </c:pt>
                <c:pt idx="4">
                  <c:v>1.5268946242009819E-2</c:v>
                </c:pt>
                <c:pt idx="5">
                  <c:v>1.5268946242009819E-2</c:v>
                </c:pt>
                <c:pt idx="6">
                  <c:v>1.5268946242009819E-2</c:v>
                </c:pt>
                <c:pt idx="7">
                  <c:v>1.5268946242009819E-2</c:v>
                </c:pt>
                <c:pt idx="8">
                  <c:v>1.5268946242009819E-2</c:v>
                </c:pt>
                <c:pt idx="9">
                  <c:v>1.5268946242009819E-2</c:v>
                </c:pt>
                <c:pt idx="10">
                  <c:v>1.5268946242009819E-2</c:v>
                </c:pt>
                <c:pt idx="11">
                  <c:v>1.5268946242009819E-2</c:v>
                </c:pt>
                <c:pt idx="12">
                  <c:v>1.5268946242009819E-2</c:v>
                </c:pt>
                <c:pt idx="13">
                  <c:v>1.5268946242009819E-2</c:v>
                </c:pt>
                <c:pt idx="14">
                  <c:v>1.5268946242009819E-2</c:v>
                </c:pt>
                <c:pt idx="15">
                  <c:v>1.5268946242009819E-2</c:v>
                </c:pt>
                <c:pt idx="16">
                  <c:v>1.5268946242009819E-2</c:v>
                </c:pt>
                <c:pt idx="17">
                  <c:v>1.5268946242009819E-2</c:v>
                </c:pt>
                <c:pt idx="18">
                  <c:v>1.5268946242009819E-2</c:v>
                </c:pt>
                <c:pt idx="19">
                  <c:v>1.5268946242009819E-2</c:v>
                </c:pt>
                <c:pt idx="20">
                  <c:v>1.5268946242009819E-2</c:v>
                </c:pt>
                <c:pt idx="21">
                  <c:v>1.5268946242009819E-2</c:v>
                </c:pt>
                <c:pt idx="22">
                  <c:v>1.5268946242009819E-2</c:v>
                </c:pt>
                <c:pt idx="23">
                  <c:v>1.5268946242009819E-2</c:v>
                </c:pt>
                <c:pt idx="24">
                  <c:v>1.5268946242009819E-2</c:v>
                </c:pt>
                <c:pt idx="25">
                  <c:v>1.5268946242009819E-2</c:v>
                </c:pt>
                <c:pt idx="26">
                  <c:v>1.5268946242009819E-2</c:v>
                </c:pt>
                <c:pt idx="27">
                  <c:v>1.5268946242009819E-2</c:v>
                </c:pt>
                <c:pt idx="28">
                  <c:v>1.5268946242009819E-2</c:v>
                </c:pt>
                <c:pt idx="29">
                  <c:v>1.5268946242009819E-2</c:v>
                </c:pt>
                <c:pt idx="30">
                  <c:v>1.5268946242009819E-2</c:v>
                </c:pt>
                <c:pt idx="31">
                  <c:v>1.5268946242009819E-2</c:v>
                </c:pt>
                <c:pt idx="32">
                  <c:v>1.5268946242009819E-2</c:v>
                </c:pt>
                <c:pt idx="33">
                  <c:v>1.5268946242009819E-2</c:v>
                </c:pt>
                <c:pt idx="34">
                  <c:v>1.5268946242009819E-2</c:v>
                </c:pt>
                <c:pt idx="35">
                  <c:v>1.5268946242009819E-2</c:v>
                </c:pt>
                <c:pt idx="36">
                  <c:v>1.5268946242009819E-2</c:v>
                </c:pt>
                <c:pt idx="37">
                  <c:v>1.5268946242009819E-2</c:v>
                </c:pt>
                <c:pt idx="38">
                  <c:v>1.5268946242009819E-2</c:v>
                </c:pt>
                <c:pt idx="39">
                  <c:v>1.5268946242009819E-2</c:v>
                </c:pt>
                <c:pt idx="40">
                  <c:v>1.5268946242009819E-2</c:v>
                </c:pt>
                <c:pt idx="41">
                  <c:v>1.5268946242009819E-2</c:v>
                </c:pt>
                <c:pt idx="42">
                  <c:v>1.5268946242009819E-2</c:v>
                </c:pt>
                <c:pt idx="43">
                  <c:v>1.5268946242009819E-2</c:v>
                </c:pt>
                <c:pt idx="44">
                  <c:v>1.5268946242009819E-2</c:v>
                </c:pt>
                <c:pt idx="45">
                  <c:v>1.5268946242009819E-2</c:v>
                </c:pt>
                <c:pt idx="46">
                  <c:v>1.5268946242009819E-2</c:v>
                </c:pt>
                <c:pt idx="47">
                  <c:v>1.5268946242009819E-2</c:v>
                </c:pt>
                <c:pt idx="48">
                  <c:v>1.5268946242009819E-2</c:v>
                </c:pt>
                <c:pt idx="49">
                  <c:v>1.5268946242009819E-2</c:v>
                </c:pt>
                <c:pt idx="50">
                  <c:v>1.5268946242009819E-2</c:v>
                </c:pt>
                <c:pt idx="51">
                  <c:v>1.5268946242009819E-2</c:v>
                </c:pt>
                <c:pt idx="52">
                  <c:v>1.5268946242009819E-2</c:v>
                </c:pt>
                <c:pt idx="53">
                  <c:v>1.5268946242009819E-2</c:v>
                </c:pt>
                <c:pt idx="54">
                  <c:v>1.5268946242009819E-2</c:v>
                </c:pt>
                <c:pt idx="55">
                  <c:v>1.5268946242009819E-2</c:v>
                </c:pt>
                <c:pt idx="56">
                  <c:v>1.5268946242009819E-2</c:v>
                </c:pt>
                <c:pt idx="57">
                  <c:v>1.5268946242009819E-2</c:v>
                </c:pt>
                <c:pt idx="58">
                  <c:v>1.5268946242009819E-2</c:v>
                </c:pt>
                <c:pt idx="59">
                  <c:v>1.5268946242009819E-2</c:v>
                </c:pt>
                <c:pt idx="60">
                  <c:v>1.5268946242009819E-2</c:v>
                </c:pt>
                <c:pt idx="61">
                  <c:v>1.5268946242009819E-2</c:v>
                </c:pt>
                <c:pt idx="62">
                  <c:v>1.5268946242009819E-2</c:v>
                </c:pt>
                <c:pt idx="63">
                  <c:v>1.5268946242009819E-2</c:v>
                </c:pt>
                <c:pt idx="64">
                  <c:v>1.5268946242009819E-2</c:v>
                </c:pt>
                <c:pt idx="65">
                  <c:v>1.5268946242009819E-2</c:v>
                </c:pt>
                <c:pt idx="66">
                  <c:v>1.5268946242009819E-2</c:v>
                </c:pt>
                <c:pt idx="67">
                  <c:v>1.5268946242009819E-2</c:v>
                </c:pt>
                <c:pt idx="68">
                  <c:v>1.5268946242009819E-2</c:v>
                </c:pt>
                <c:pt idx="69">
                  <c:v>1.5268946242009819E-2</c:v>
                </c:pt>
                <c:pt idx="70">
                  <c:v>1.5268946242009819E-2</c:v>
                </c:pt>
                <c:pt idx="71">
                  <c:v>1.5268946242009819E-2</c:v>
                </c:pt>
              </c:numCache>
            </c:numRef>
          </c:val>
          <c:smooth val="0"/>
          <c:extLst>
            <c:ext xmlns:c16="http://schemas.microsoft.com/office/drawing/2014/chart" uri="{C3380CC4-5D6E-409C-BE32-E72D297353CC}">
              <c16:uniqueId val="{00000001-5E40-4506-A3C6-0BC935650FA2}"/>
            </c:ext>
          </c:extLst>
        </c:ser>
        <c:ser>
          <c:idx val="2"/>
          <c:order val="2"/>
          <c:tx>
            <c:strRef>
              <c:f>'IIO 2018'!$I$2</c:f>
              <c:strCache>
                <c:ptCount val="1"/>
                <c:pt idx="0">
                  <c:v>S1</c:v>
                </c:pt>
              </c:strCache>
            </c:strRef>
          </c:tx>
          <c:spPr>
            <a:ln w="28575" cap="rnd">
              <a:solidFill>
                <a:srgbClr val="FF0000"/>
              </a:solidFill>
              <a:round/>
            </a:ln>
            <a:effectLst/>
          </c:spPr>
          <c:marker>
            <c:symbol val="none"/>
          </c:marker>
          <c:val>
            <c:numRef>
              <c:f>'IIO 2018'!$I$3:$I$74</c:f>
              <c:numCache>
                <c:formatCode>0.00</c:formatCode>
                <c:ptCount val="72"/>
                <c:pt idx="0">
                  <c:v>0.55449044714905005</c:v>
                </c:pt>
                <c:pt idx="1">
                  <c:v>0.55449044714905005</c:v>
                </c:pt>
                <c:pt idx="2">
                  <c:v>0.55449044714905005</c:v>
                </c:pt>
                <c:pt idx="3">
                  <c:v>0.55449044714905005</c:v>
                </c:pt>
                <c:pt idx="4">
                  <c:v>0.55449044714905005</c:v>
                </c:pt>
                <c:pt idx="5">
                  <c:v>0.55449044714905005</c:v>
                </c:pt>
                <c:pt idx="6">
                  <c:v>0.55449044714905005</c:v>
                </c:pt>
                <c:pt idx="7">
                  <c:v>0.55449044714905005</c:v>
                </c:pt>
                <c:pt idx="8">
                  <c:v>0.55449044714905005</c:v>
                </c:pt>
                <c:pt idx="9">
                  <c:v>0.55449044714905005</c:v>
                </c:pt>
                <c:pt idx="10">
                  <c:v>0.55449044714905005</c:v>
                </c:pt>
                <c:pt idx="11">
                  <c:v>0.55449044714905005</c:v>
                </c:pt>
                <c:pt idx="12">
                  <c:v>0.55449044714905005</c:v>
                </c:pt>
                <c:pt idx="13">
                  <c:v>0.55449044714905005</c:v>
                </c:pt>
                <c:pt idx="14">
                  <c:v>0.55449044714905005</c:v>
                </c:pt>
                <c:pt idx="15">
                  <c:v>0.55449044714905005</c:v>
                </c:pt>
                <c:pt idx="16">
                  <c:v>0.55449044714905005</c:v>
                </c:pt>
                <c:pt idx="17">
                  <c:v>0.55449044714905005</c:v>
                </c:pt>
                <c:pt idx="18">
                  <c:v>0.55449044714905005</c:v>
                </c:pt>
                <c:pt idx="19">
                  <c:v>0.55449044714905005</c:v>
                </c:pt>
                <c:pt idx="20">
                  <c:v>0.55449044714905005</c:v>
                </c:pt>
                <c:pt idx="21">
                  <c:v>0.55449044714905005</c:v>
                </c:pt>
                <c:pt idx="22">
                  <c:v>0.55449044714905005</c:v>
                </c:pt>
                <c:pt idx="23">
                  <c:v>0.55449044714905005</c:v>
                </c:pt>
                <c:pt idx="24">
                  <c:v>0.55449044714905005</c:v>
                </c:pt>
                <c:pt idx="25">
                  <c:v>0.55449044714905005</c:v>
                </c:pt>
                <c:pt idx="26">
                  <c:v>0.55449044714905005</c:v>
                </c:pt>
                <c:pt idx="27">
                  <c:v>0.55449044714905005</c:v>
                </c:pt>
                <c:pt idx="28">
                  <c:v>0.55449044714905005</c:v>
                </c:pt>
                <c:pt idx="29">
                  <c:v>0.55449044714905005</c:v>
                </c:pt>
                <c:pt idx="30">
                  <c:v>0.55449044714905005</c:v>
                </c:pt>
                <c:pt idx="31">
                  <c:v>0.55449044714905005</c:v>
                </c:pt>
                <c:pt idx="32">
                  <c:v>0.55449044714905005</c:v>
                </c:pt>
                <c:pt idx="33">
                  <c:v>0.55449044714905005</c:v>
                </c:pt>
                <c:pt idx="34">
                  <c:v>0.55449044714905005</c:v>
                </c:pt>
                <c:pt idx="35">
                  <c:v>0.55449044714905005</c:v>
                </c:pt>
                <c:pt idx="36">
                  <c:v>0.55449044714905005</c:v>
                </c:pt>
                <c:pt idx="37">
                  <c:v>0.55449044714905005</c:v>
                </c:pt>
                <c:pt idx="38">
                  <c:v>0.55449044714905005</c:v>
                </c:pt>
                <c:pt idx="39">
                  <c:v>0.55449044714905005</c:v>
                </c:pt>
                <c:pt idx="40">
                  <c:v>0.55449044714905005</c:v>
                </c:pt>
                <c:pt idx="41">
                  <c:v>0.55449044714905005</c:v>
                </c:pt>
                <c:pt idx="42">
                  <c:v>0.55449044714905005</c:v>
                </c:pt>
                <c:pt idx="43">
                  <c:v>0.55449044714905005</c:v>
                </c:pt>
                <c:pt idx="44">
                  <c:v>0.55449044714905005</c:v>
                </c:pt>
                <c:pt idx="45">
                  <c:v>0.55449044714905005</c:v>
                </c:pt>
                <c:pt idx="46">
                  <c:v>0.55449044714905005</c:v>
                </c:pt>
                <c:pt idx="47">
                  <c:v>0.55449044714905005</c:v>
                </c:pt>
                <c:pt idx="48">
                  <c:v>0.55449044714905005</c:v>
                </c:pt>
                <c:pt idx="49">
                  <c:v>0.55449044714905005</c:v>
                </c:pt>
                <c:pt idx="50">
                  <c:v>0.55449044714905005</c:v>
                </c:pt>
                <c:pt idx="51">
                  <c:v>0.55449044714905005</c:v>
                </c:pt>
                <c:pt idx="52">
                  <c:v>0.55449044714905005</c:v>
                </c:pt>
                <c:pt idx="53">
                  <c:v>0.55449044714905005</c:v>
                </c:pt>
                <c:pt idx="54">
                  <c:v>0.55449044714905005</c:v>
                </c:pt>
                <c:pt idx="55">
                  <c:v>0.55449044714905005</c:v>
                </c:pt>
                <c:pt idx="56">
                  <c:v>0.55449044714905005</c:v>
                </c:pt>
                <c:pt idx="57">
                  <c:v>0.55449044714905005</c:v>
                </c:pt>
                <c:pt idx="58">
                  <c:v>0.55449044714905005</c:v>
                </c:pt>
                <c:pt idx="59">
                  <c:v>0.55449044714905005</c:v>
                </c:pt>
                <c:pt idx="60">
                  <c:v>0.55449044714905005</c:v>
                </c:pt>
                <c:pt idx="61">
                  <c:v>0.55449044714905005</c:v>
                </c:pt>
                <c:pt idx="62">
                  <c:v>0.55449044714905005</c:v>
                </c:pt>
                <c:pt idx="63">
                  <c:v>0.55449044714905005</c:v>
                </c:pt>
                <c:pt idx="64">
                  <c:v>0.55449044714905005</c:v>
                </c:pt>
                <c:pt idx="65">
                  <c:v>0.55449044714905005</c:v>
                </c:pt>
                <c:pt idx="66">
                  <c:v>0.55449044714905005</c:v>
                </c:pt>
                <c:pt idx="67">
                  <c:v>0.55449044714905005</c:v>
                </c:pt>
                <c:pt idx="68">
                  <c:v>0.55449044714905005</c:v>
                </c:pt>
                <c:pt idx="69">
                  <c:v>0.55449044714905005</c:v>
                </c:pt>
                <c:pt idx="70">
                  <c:v>0.55449044714905005</c:v>
                </c:pt>
                <c:pt idx="71">
                  <c:v>0.55449044714905005</c:v>
                </c:pt>
              </c:numCache>
            </c:numRef>
          </c:val>
          <c:smooth val="0"/>
          <c:extLst>
            <c:ext xmlns:c16="http://schemas.microsoft.com/office/drawing/2014/chart" uri="{C3380CC4-5D6E-409C-BE32-E72D297353CC}">
              <c16:uniqueId val="{00000002-5E40-4506-A3C6-0BC935650FA2}"/>
            </c:ext>
          </c:extLst>
        </c:ser>
        <c:ser>
          <c:idx val="3"/>
          <c:order val="3"/>
          <c:tx>
            <c:strRef>
              <c:f>'IIO 2018'!$J$2</c:f>
              <c:strCache>
                <c:ptCount val="1"/>
                <c:pt idx="0">
                  <c:v>S2</c:v>
                </c:pt>
              </c:strCache>
            </c:strRef>
          </c:tx>
          <c:spPr>
            <a:ln w="28575" cap="rnd">
              <a:solidFill>
                <a:srgbClr val="FF0000"/>
              </a:solidFill>
              <a:round/>
            </a:ln>
            <a:effectLst/>
          </c:spPr>
          <c:marker>
            <c:symbol val="none"/>
          </c:marker>
          <c:val>
            <c:numRef>
              <c:f>'IIO 2018'!$J$3:$J$74</c:f>
              <c:numCache>
                <c:formatCode>0.00</c:formatCode>
                <c:ptCount val="72"/>
                <c:pt idx="0">
                  <c:v>-0.52395255466503043</c:v>
                </c:pt>
                <c:pt idx="1">
                  <c:v>-0.52395255466503043</c:v>
                </c:pt>
                <c:pt idx="2">
                  <c:v>-0.52395255466503043</c:v>
                </c:pt>
                <c:pt idx="3">
                  <c:v>-0.52395255466503043</c:v>
                </c:pt>
                <c:pt idx="4">
                  <c:v>-0.52395255466503043</c:v>
                </c:pt>
                <c:pt idx="5">
                  <c:v>-0.52395255466503043</c:v>
                </c:pt>
                <c:pt idx="6">
                  <c:v>-0.52395255466503043</c:v>
                </c:pt>
                <c:pt idx="7">
                  <c:v>-0.52395255466503043</c:v>
                </c:pt>
                <c:pt idx="8">
                  <c:v>-0.52395255466503043</c:v>
                </c:pt>
                <c:pt idx="9">
                  <c:v>-0.52395255466503043</c:v>
                </c:pt>
                <c:pt idx="10">
                  <c:v>-0.52395255466503043</c:v>
                </c:pt>
                <c:pt idx="11">
                  <c:v>-0.52395255466503043</c:v>
                </c:pt>
                <c:pt idx="12">
                  <c:v>-0.52395255466503043</c:v>
                </c:pt>
                <c:pt idx="13">
                  <c:v>-0.52395255466503043</c:v>
                </c:pt>
                <c:pt idx="14">
                  <c:v>-0.52395255466503043</c:v>
                </c:pt>
                <c:pt idx="15">
                  <c:v>-0.52395255466503043</c:v>
                </c:pt>
                <c:pt idx="16">
                  <c:v>-0.52395255466503043</c:v>
                </c:pt>
                <c:pt idx="17">
                  <c:v>-0.52395255466503043</c:v>
                </c:pt>
                <c:pt idx="18">
                  <c:v>-0.52395255466503043</c:v>
                </c:pt>
                <c:pt idx="19">
                  <c:v>-0.52395255466503043</c:v>
                </c:pt>
                <c:pt idx="20">
                  <c:v>-0.52395255466503043</c:v>
                </c:pt>
                <c:pt idx="21">
                  <c:v>-0.52395255466503043</c:v>
                </c:pt>
                <c:pt idx="22">
                  <c:v>-0.52395255466503043</c:v>
                </c:pt>
                <c:pt idx="23">
                  <c:v>-0.52395255466503043</c:v>
                </c:pt>
                <c:pt idx="24">
                  <c:v>-0.52395255466503043</c:v>
                </c:pt>
                <c:pt idx="25">
                  <c:v>-0.52395255466503043</c:v>
                </c:pt>
                <c:pt idx="26">
                  <c:v>-0.52395255466503043</c:v>
                </c:pt>
                <c:pt idx="27">
                  <c:v>-0.52395255466503043</c:v>
                </c:pt>
                <c:pt idx="28">
                  <c:v>-0.52395255466503043</c:v>
                </c:pt>
                <c:pt idx="29">
                  <c:v>-0.52395255466503043</c:v>
                </c:pt>
                <c:pt idx="30">
                  <c:v>-0.52395255466503043</c:v>
                </c:pt>
                <c:pt idx="31">
                  <c:v>-0.52395255466503043</c:v>
                </c:pt>
                <c:pt idx="32">
                  <c:v>-0.52395255466503043</c:v>
                </c:pt>
                <c:pt idx="33">
                  <c:v>-0.52395255466503043</c:v>
                </c:pt>
                <c:pt idx="34">
                  <c:v>-0.52395255466503043</c:v>
                </c:pt>
                <c:pt idx="35">
                  <c:v>-0.52395255466503043</c:v>
                </c:pt>
                <c:pt idx="36">
                  <c:v>-0.52395255466503043</c:v>
                </c:pt>
                <c:pt idx="37">
                  <c:v>-0.52395255466503043</c:v>
                </c:pt>
                <c:pt idx="38">
                  <c:v>-0.52395255466503043</c:v>
                </c:pt>
                <c:pt idx="39">
                  <c:v>-0.52395255466503043</c:v>
                </c:pt>
                <c:pt idx="40">
                  <c:v>-0.52395255466503043</c:v>
                </c:pt>
                <c:pt idx="41">
                  <c:v>-0.52395255466503043</c:v>
                </c:pt>
                <c:pt idx="42">
                  <c:v>-0.52395255466503043</c:v>
                </c:pt>
                <c:pt idx="43">
                  <c:v>-0.52395255466503043</c:v>
                </c:pt>
                <c:pt idx="44">
                  <c:v>-0.52395255466503043</c:v>
                </c:pt>
                <c:pt idx="45">
                  <c:v>-0.52395255466503043</c:v>
                </c:pt>
                <c:pt idx="46">
                  <c:v>-0.52395255466503043</c:v>
                </c:pt>
                <c:pt idx="47">
                  <c:v>-0.52395255466503043</c:v>
                </c:pt>
                <c:pt idx="48">
                  <c:v>-0.52395255466503043</c:v>
                </c:pt>
                <c:pt idx="49">
                  <c:v>-0.52395255466503043</c:v>
                </c:pt>
                <c:pt idx="50">
                  <c:v>-0.52395255466503043</c:v>
                </c:pt>
                <c:pt idx="51">
                  <c:v>-0.52395255466503043</c:v>
                </c:pt>
                <c:pt idx="52">
                  <c:v>-0.52395255466503043</c:v>
                </c:pt>
                <c:pt idx="53">
                  <c:v>-0.52395255466503043</c:v>
                </c:pt>
                <c:pt idx="54">
                  <c:v>-0.52395255466503043</c:v>
                </c:pt>
                <c:pt idx="55">
                  <c:v>-0.52395255466503043</c:v>
                </c:pt>
                <c:pt idx="56">
                  <c:v>-0.52395255466503043</c:v>
                </c:pt>
                <c:pt idx="57">
                  <c:v>-0.52395255466503043</c:v>
                </c:pt>
                <c:pt idx="58">
                  <c:v>-0.52395255466503043</c:v>
                </c:pt>
                <c:pt idx="59">
                  <c:v>-0.52395255466503043</c:v>
                </c:pt>
                <c:pt idx="60">
                  <c:v>-0.52395255466503043</c:v>
                </c:pt>
                <c:pt idx="61">
                  <c:v>-0.52395255466503043</c:v>
                </c:pt>
                <c:pt idx="62">
                  <c:v>-0.52395255466503043</c:v>
                </c:pt>
                <c:pt idx="63">
                  <c:v>-0.52395255466503043</c:v>
                </c:pt>
                <c:pt idx="64">
                  <c:v>-0.52395255466503043</c:v>
                </c:pt>
                <c:pt idx="65">
                  <c:v>-0.52395255466503043</c:v>
                </c:pt>
                <c:pt idx="66">
                  <c:v>-0.52395255466503043</c:v>
                </c:pt>
                <c:pt idx="67">
                  <c:v>-0.52395255466503043</c:v>
                </c:pt>
                <c:pt idx="68">
                  <c:v>-0.52395255466503043</c:v>
                </c:pt>
                <c:pt idx="69">
                  <c:v>-0.52395255466503043</c:v>
                </c:pt>
                <c:pt idx="70">
                  <c:v>-0.52395255466503043</c:v>
                </c:pt>
                <c:pt idx="71">
                  <c:v>-0.52395255466503043</c:v>
                </c:pt>
              </c:numCache>
            </c:numRef>
          </c:val>
          <c:smooth val="0"/>
          <c:extLst>
            <c:ext xmlns:c16="http://schemas.microsoft.com/office/drawing/2014/chart" uri="{C3380CC4-5D6E-409C-BE32-E72D297353CC}">
              <c16:uniqueId val="{00000003-5E40-4506-A3C6-0BC935650FA2}"/>
            </c:ext>
          </c:extLst>
        </c:ser>
        <c:dLbls>
          <c:showLegendKey val="0"/>
          <c:showVal val="0"/>
          <c:showCatName val="0"/>
          <c:showSerName val="0"/>
          <c:showPercent val="0"/>
          <c:showBubbleSize val="0"/>
        </c:dLbls>
        <c:marker val="1"/>
        <c:smooth val="0"/>
        <c:axId val="366695200"/>
        <c:axId val="1"/>
      </c:lineChart>
      <c:catAx>
        <c:axId val="36669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MX"/>
          </a:p>
        </c:txPr>
        <c:crossAx val="3666952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314325</xdr:colOff>
      <xdr:row>1</xdr:row>
      <xdr:rowOff>104775</xdr:rowOff>
    </xdr:from>
    <xdr:to>
      <xdr:col>11</xdr:col>
      <xdr:colOff>323850</xdr:colOff>
      <xdr:row>21</xdr:row>
      <xdr:rowOff>114300</xdr:rowOff>
    </xdr:to>
    <xdr:grpSp>
      <xdr:nvGrpSpPr>
        <xdr:cNvPr id="3091" name="Grupo 3"/>
        <xdr:cNvGrpSpPr>
          <a:grpSpLocks/>
        </xdr:cNvGrpSpPr>
      </xdr:nvGrpSpPr>
      <xdr:grpSpPr bwMode="auto">
        <a:xfrm>
          <a:off x="3476625" y="295275"/>
          <a:ext cx="6105525" cy="3819525"/>
          <a:chOff x="3476624" y="295275"/>
          <a:chExt cx="6105525" cy="3819525"/>
        </a:xfrm>
      </xdr:grpSpPr>
      <xdr:graphicFrame macro="">
        <xdr:nvGraphicFramePr>
          <xdr:cNvPr id="3092" name="Gráfico 1"/>
          <xdr:cNvGraphicFramePr>
            <a:graphicFrameLocks/>
          </xdr:cNvGraphicFramePr>
        </xdr:nvGraphicFramePr>
        <xdr:xfrm>
          <a:off x="3476624" y="295275"/>
          <a:ext cx="6105525" cy="38195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CuadroTexto 2">
            <a:extLst>
              <a:ext uri="{FF2B5EF4-FFF2-40B4-BE49-F238E27FC236}">
                <a16:creationId xmlns:a16="http://schemas.microsoft.com/office/drawing/2014/main" id="{C128DE80-0E12-4D25-BC86-F64D4DC503F1}"/>
              </a:ext>
            </a:extLst>
          </xdr:cNvPr>
          <xdr:cNvSpPr txBox="1"/>
        </xdr:nvSpPr>
        <xdr:spPr>
          <a:xfrm>
            <a:off x="5791199" y="1666875"/>
            <a:ext cx="1381125" cy="83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2400" b="1"/>
              <a:t>137</a:t>
            </a:r>
          </a:p>
          <a:p>
            <a:pPr algn="ctr"/>
            <a:r>
              <a:rPr lang="es-MX" sz="2400" b="1"/>
              <a:t>productos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4</xdr:row>
      <xdr:rowOff>147637</xdr:rowOff>
    </xdr:from>
    <xdr:to>
      <xdr:col>18</xdr:col>
      <xdr:colOff>628650</xdr:colOff>
      <xdr:row>31</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0.05051</cdr:x>
      <cdr:y>0.44256</cdr:y>
    </cdr:from>
    <cdr:to>
      <cdr:x>0.95027</cdr:x>
      <cdr:y>0.98867</cdr:y>
    </cdr:to>
    <cdr:grpSp>
      <cdr:nvGrpSpPr>
        <cdr:cNvPr id="13" name="Grupo 12"/>
        <cdr:cNvGrpSpPr/>
      </cdr:nvGrpSpPr>
      <cdr:grpSpPr>
        <a:xfrm xmlns:a="http://schemas.openxmlformats.org/drawingml/2006/main">
          <a:off x="412790" y="2232046"/>
          <a:ext cx="7353244" cy="2754299"/>
          <a:chOff x="412750" y="2232025"/>
          <a:chExt cx="7353300" cy="2754313"/>
        </a:xfrm>
      </cdr:grpSpPr>
      <cdr:sp macro="" textlink="">
        <cdr:nvSpPr>
          <cdr:cNvPr id="2" name="CuadroTexto 12">
            <a:extLst xmlns:a="http://schemas.openxmlformats.org/drawingml/2006/main">
              <a:ext uri="{FF2B5EF4-FFF2-40B4-BE49-F238E27FC236}">
                <a16:creationId xmlns:a16="http://schemas.microsoft.com/office/drawing/2014/main" id="{69956FDB-BF3E-4CE2-A35A-7057DDEA029E}"/>
              </a:ext>
            </a:extLst>
          </cdr:cNvPr>
          <cdr:cNvSpPr txBox="1"/>
        </cdr:nvSpPr>
        <cdr:spPr bwMode="auto">
          <a:xfrm xmlns:a="http://schemas.openxmlformats.org/drawingml/2006/main">
            <a:off x="5518150" y="2232025"/>
            <a:ext cx="533400" cy="3143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400" b="1"/>
              <a:t>ENOE</a:t>
            </a:r>
          </a:p>
        </cdr:txBody>
      </cdr:sp>
      <cdr:sp macro="" textlink="">
        <cdr:nvSpPr>
          <cdr:cNvPr id="3" name="CuadroTexto 12">
            <a:extLst xmlns:a="http://schemas.openxmlformats.org/drawingml/2006/main">
              <a:ext uri="{FF2B5EF4-FFF2-40B4-BE49-F238E27FC236}">
                <a16:creationId xmlns:a16="http://schemas.microsoft.com/office/drawing/2014/main" id="{69956FDB-BF3E-4CE2-A35A-7057DDEA029E}"/>
              </a:ext>
            </a:extLst>
          </cdr:cNvPr>
          <cdr:cNvSpPr txBox="1"/>
        </cdr:nvSpPr>
        <cdr:spPr bwMode="auto">
          <a:xfrm xmlns:a="http://schemas.openxmlformats.org/drawingml/2006/main">
            <a:off x="6965950" y="2403475"/>
            <a:ext cx="533400" cy="3143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400" b="1"/>
              <a:t>ENVE</a:t>
            </a:r>
          </a:p>
        </cdr:txBody>
      </cdr:sp>
      <cdr:sp macro="" textlink="">
        <cdr:nvSpPr>
          <cdr:cNvPr id="4" name="CuadroTexto 12">
            <a:extLst xmlns:a="http://schemas.openxmlformats.org/drawingml/2006/main">
              <a:ext uri="{FF2B5EF4-FFF2-40B4-BE49-F238E27FC236}">
                <a16:creationId xmlns:a16="http://schemas.microsoft.com/office/drawing/2014/main" id="{69956FDB-BF3E-4CE2-A35A-7057DDEA029E}"/>
              </a:ext>
            </a:extLst>
          </cdr:cNvPr>
          <cdr:cNvSpPr txBox="1"/>
        </cdr:nvSpPr>
        <cdr:spPr bwMode="auto">
          <a:xfrm xmlns:a="http://schemas.openxmlformats.org/drawingml/2006/main">
            <a:off x="6813550" y="2936875"/>
            <a:ext cx="533400" cy="3143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400" b="1"/>
              <a:t>CNPJF</a:t>
            </a:r>
          </a:p>
        </cdr:txBody>
      </cdr:sp>
      <cdr:sp macro="" textlink="">
        <cdr:nvSpPr>
          <cdr:cNvPr id="5" name="CuadroTexto 12">
            <a:extLst xmlns:a="http://schemas.openxmlformats.org/drawingml/2006/main">
              <a:ext uri="{FF2B5EF4-FFF2-40B4-BE49-F238E27FC236}">
                <a16:creationId xmlns:a16="http://schemas.microsoft.com/office/drawing/2014/main" id="{69956FDB-BF3E-4CE2-A35A-7057DDEA029E}"/>
              </a:ext>
            </a:extLst>
          </cdr:cNvPr>
          <cdr:cNvSpPr txBox="1"/>
        </cdr:nvSpPr>
        <cdr:spPr bwMode="auto">
          <a:xfrm xmlns:a="http://schemas.openxmlformats.org/drawingml/2006/main">
            <a:off x="5534024" y="3098800"/>
            <a:ext cx="346075" cy="3143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400" b="1"/>
              <a:t>CC</a:t>
            </a:r>
          </a:p>
        </cdr:txBody>
      </cdr:sp>
      <cdr:sp macro="" textlink="">
        <cdr:nvSpPr>
          <cdr:cNvPr id="6" name="CuadroTexto 12">
            <a:extLst xmlns:a="http://schemas.openxmlformats.org/drawingml/2006/main">
              <a:ext uri="{FF2B5EF4-FFF2-40B4-BE49-F238E27FC236}">
                <a16:creationId xmlns:a16="http://schemas.microsoft.com/office/drawing/2014/main" id="{69956FDB-BF3E-4CE2-A35A-7057DDEA029E}"/>
              </a:ext>
            </a:extLst>
          </cdr:cNvPr>
          <cdr:cNvSpPr txBox="1"/>
        </cdr:nvSpPr>
        <cdr:spPr bwMode="auto">
          <a:xfrm xmlns:a="http://schemas.openxmlformats.org/drawingml/2006/main">
            <a:off x="7232650" y="4441825"/>
            <a:ext cx="533400" cy="3143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400" b="1"/>
              <a:t>ERGNP</a:t>
            </a:r>
          </a:p>
        </cdr:txBody>
      </cdr:sp>
      <cdr:sp macro="" textlink="">
        <cdr:nvSpPr>
          <cdr:cNvPr id="7" name="CuadroTexto 4">
            <a:extLst xmlns:a="http://schemas.openxmlformats.org/drawingml/2006/main">
              <a:ext uri="{FF2B5EF4-FFF2-40B4-BE49-F238E27FC236}">
                <a16:creationId xmlns:a16="http://schemas.microsoft.com/office/drawing/2014/main" id="{EF627D10-C903-4890-B701-9BB4A8C40BA4}"/>
              </a:ext>
            </a:extLst>
          </cdr:cNvPr>
          <cdr:cNvSpPr txBox="1"/>
        </cdr:nvSpPr>
        <cdr:spPr bwMode="auto">
          <a:xfrm xmlns:a="http://schemas.openxmlformats.org/drawingml/2006/main">
            <a:off x="412750" y="4051300"/>
            <a:ext cx="3502025" cy="93503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100" b="1"/>
              <a:t>CNPJF: Censo Nacional de Procuración de Justifica</a:t>
            </a:r>
            <a:r>
              <a:rPr lang="es-MX" sz="1100" b="1" baseline="0"/>
              <a:t> Federal</a:t>
            </a:r>
            <a:endParaRPr lang="es-MX" sz="1100" b="1"/>
          </a:p>
          <a:p xmlns:a="http://schemas.openxmlformats.org/drawingml/2006/main">
            <a:r>
              <a:rPr lang="es-MX" sz="1100" b="1"/>
              <a:t>CC: Confianza del Consumidor</a:t>
            </a:r>
          </a:p>
          <a:p xmlns:a="http://schemas.openxmlformats.org/drawingml/2006/main">
            <a:r>
              <a:rPr lang="es-MX" sz="1100" b="1"/>
              <a:t>ENOE: Encuesta Nacional de Ocupación y Empleo</a:t>
            </a:r>
          </a:p>
          <a:p xmlns:a="http://schemas.openxmlformats.org/drawingml/2006/main">
            <a:r>
              <a:rPr lang="es-MX" sz="1100" b="1"/>
              <a:t>ENVE: Encuesta Nacional de Victimización de Empresars</a:t>
            </a:r>
          </a:p>
          <a:p xmlns:a="http://schemas.openxmlformats.org/drawingml/2006/main">
            <a:r>
              <a:rPr lang="es-MX" sz="1100" b="1"/>
              <a:t>ERGNP: Estaciones de la Red Geodésica Nacional Pasiva </a:t>
            </a:r>
          </a:p>
        </cdr:txBody>
      </cdr:sp>
      <cdr:cxnSp macro="">
        <cdr:nvCxnSpPr>
          <cdr:cNvPr id="8" name="Conector recto 7">
            <a:extLst xmlns:a="http://schemas.openxmlformats.org/drawingml/2006/main">
              <a:ext uri="{FF2B5EF4-FFF2-40B4-BE49-F238E27FC236}">
                <a16:creationId xmlns:a16="http://schemas.microsoft.com/office/drawing/2014/main" id="{EC579324-EB88-4417-8C50-541E053D1677}"/>
              </a:ext>
            </a:extLst>
          </cdr:cNvPr>
          <cdr:cNvCxnSpPr/>
        </cdr:nvCxnSpPr>
        <cdr:spPr bwMode="auto">
          <a:xfrm xmlns:a="http://schemas.openxmlformats.org/drawingml/2006/main">
            <a:off x="641350" y="3384550"/>
            <a:ext cx="533400" cy="0"/>
          </a:xfrm>
          <a:prstGeom xmlns:a="http://schemas.openxmlformats.org/drawingml/2006/main" prst="line">
            <a:avLst/>
          </a:prstGeom>
          <a:ln xmlns:a="http://schemas.openxmlformats.org/drawingml/2006/main" w="38100">
            <a:solidFill>
              <a:srgbClr val="92D050"/>
            </a:solidFill>
          </a:ln>
        </cdr:spPr>
        <cdr:style>
          <a:lnRef xmlns:a="http://schemas.openxmlformats.org/drawingml/2006/main" idx="3">
            <a:schemeClr val="accent4"/>
          </a:lnRef>
          <a:fillRef xmlns:a="http://schemas.openxmlformats.org/drawingml/2006/main" idx="0">
            <a:schemeClr val="accent4"/>
          </a:fillRef>
          <a:effectRef xmlns:a="http://schemas.openxmlformats.org/drawingml/2006/main" idx="2">
            <a:schemeClr val="accent4"/>
          </a:effectRef>
          <a:fontRef xmlns:a="http://schemas.openxmlformats.org/drawingml/2006/main" idx="minor">
            <a:schemeClr val="tx1"/>
          </a:fontRef>
        </cdr:style>
      </cdr:cxnSp>
      <cdr:sp macro="" textlink="">
        <cdr:nvSpPr>
          <cdr:cNvPr id="9" name="CuadroTexto 7">
            <a:extLst xmlns:a="http://schemas.openxmlformats.org/drawingml/2006/main">
              <a:ext uri="{FF2B5EF4-FFF2-40B4-BE49-F238E27FC236}">
                <a16:creationId xmlns:a16="http://schemas.microsoft.com/office/drawing/2014/main" id="{37A8FB6C-D0C8-4ABC-94F6-5FB5CDF8B29D}"/>
              </a:ext>
            </a:extLst>
          </cdr:cNvPr>
          <cdr:cNvSpPr txBox="1"/>
        </cdr:nvSpPr>
        <cdr:spPr bwMode="auto">
          <a:xfrm xmlns:a="http://schemas.openxmlformats.org/drawingml/2006/main">
            <a:off x="1203325" y="3222625"/>
            <a:ext cx="809625" cy="2762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400" b="1"/>
              <a:t>IIO = 0.03</a:t>
            </a:r>
          </a:p>
        </cdr:txBody>
      </cdr:sp>
      <cdr:sp macro="" textlink="">
        <cdr:nvSpPr>
          <cdr:cNvPr id="10" name="CuadroTexto 8">
            <a:extLst xmlns:a="http://schemas.openxmlformats.org/drawingml/2006/main">
              <a:ext uri="{FF2B5EF4-FFF2-40B4-BE49-F238E27FC236}">
                <a16:creationId xmlns:a16="http://schemas.microsoft.com/office/drawing/2014/main" id="{E68189E9-9244-483C-A617-0F24CE0F9B16}"/>
              </a:ext>
            </a:extLst>
          </cdr:cNvPr>
          <cdr:cNvSpPr txBox="1"/>
        </cdr:nvSpPr>
        <cdr:spPr bwMode="auto">
          <a:xfrm xmlns:a="http://schemas.openxmlformats.org/drawingml/2006/main">
            <a:off x="546100" y="3546475"/>
            <a:ext cx="1647825" cy="2381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200" b="1" i="1">
                <a:solidFill>
                  <a:srgbClr val="FF0000"/>
                </a:solidFill>
              </a:rPr>
              <a:t>s1</a:t>
            </a:r>
            <a:r>
              <a:rPr lang="es-MX" sz="1200"/>
              <a:t> = Desviación Estándar</a:t>
            </a:r>
          </a:p>
        </cdr:txBody>
      </cdr:sp>
      <cdr:sp macro="" textlink="">
        <cdr:nvSpPr>
          <cdr:cNvPr id="11" name="Elipse 10">
            <a:extLst xmlns:a="http://schemas.openxmlformats.org/drawingml/2006/main">
              <a:ext uri="{FF2B5EF4-FFF2-40B4-BE49-F238E27FC236}">
                <a16:creationId xmlns:a16="http://schemas.microsoft.com/office/drawing/2014/main" id="{B15AAD08-A42A-4879-9336-C8A9477730E8}"/>
              </a:ext>
            </a:extLst>
          </cdr:cNvPr>
          <cdr:cNvSpPr/>
        </cdr:nvSpPr>
        <cdr:spPr bwMode="auto">
          <a:xfrm xmlns:a="http://schemas.openxmlformats.org/drawingml/2006/main">
            <a:off x="1031875" y="3079750"/>
            <a:ext cx="123825" cy="123825"/>
          </a:xfrm>
          <a:prstGeom xmlns:a="http://schemas.openxmlformats.org/drawingml/2006/main" prst="ellipse">
            <a:avLst/>
          </a:prstGeom>
          <a:solidFill xmlns:a="http://schemas.openxmlformats.org/drawingml/2006/main">
            <a:schemeClr val="accent3">
              <a:lumMod val="60000"/>
              <a:lumOff val="40000"/>
            </a:schemeClr>
          </a:solidFill>
          <a:ln xmlns:a="http://schemas.openxmlformats.org/drawingml/2006/main">
            <a:solidFill>
              <a:schemeClr val="accent3">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sp macro="" textlink="">
        <cdr:nvSpPr>
          <cdr:cNvPr id="12" name="CuadroTexto 16">
            <a:extLst xmlns:a="http://schemas.openxmlformats.org/drawingml/2006/main">
              <a:ext uri="{FF2B5EF4-FFF2-40B4-BE49-F238E27FC236}">
                <a16:creationId xmlns:a16="http://schemas.microsoft.com/office/drawing/2014/main" id="{AD5E4B3D-2403-4ACB-AFF6-0E477E5FB58C}"/>
              </a:ext>
            </a:extLst>
          </cdr:cNvPr>
          <cdr:cNvSpPr txBox="1"/>
        </cdr:nvSpPr>
        <cdr:spPr bwMode="auto">
          <a:xfrm xmlns:a="http://schemas.openxmlformats.org/drawingml/2006/main">
            <a:off x="1203325" y="2984500"/>
            <a:ext cx="895350" cy="3143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MX" sz="1400" b="1"/>
              <a:t>IDO</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3</xdr:col>
      <xdr:colOff>0</xdr:colOff>
      <xdr:row>86</xdr:row>
      <xdr:rowOff>0</xdr:rowOff>
    </xdr:from>
    <xdr:to>
      <xdr:col>10</xdr:col>
      <xdr:colOff>536575</xdr:colOff>
      <xdr:row>105</xdr:row>
      <xdr:rowOff>19240</xdr:rowOff>
    </xdr:to>
    <xdr:grpSp>
      <xdr:nvGrpSpPr>
        <xdr:cNvPr id="2" name="Grupo 17"/>
        <xdr:cNvGrpSpPr>
          <a:grpSpLocks/>
        </xdr:cNvGrpSpPr>
      </xdr:nvGrpSpPr>
      <xdr:grpSpPr bwMode="auto">
        <a:xfrm>
          <a:off x="6308912" y="16562294"/>
          <a:ext cx="7461810" cy="3638740"/>
          <a:chOff x="2285999" y="571499"/>
          <a:chExt cx="7458075" cy="3638740"/>
        </a:xfrm>
      </xdr:grpSpPr>
      <xdr:grpSp>
        <xdr:nvGrpSpPr>
          <xdr:cNvPr id="3" name="Grupo 14"/>
          <xdr:cNvGrpSpPr>
            <a:grpSpLocks/>
          </xdr:cNvGrpSpPr>
        </xdr:nvGrpSpPr>
        <xdr:grpSpPr bwMode="auto">
          <a:xfrm>
            <a:off x="2285999" y="571499"/>
            <a:ext cx="7458075" cy="3638740"/>
            <a:chOff x="2285999" y="571499"/>
            <a:chExt cx="7458075" cy="3638740"/>
          </a:xfrm>
        </xdr:grpSpPr>
        <xdr:grpSp>
          <xdr:nvGrpSpPr>
            <xdr:cNvPr id="6" name="Grupo 11"/>
            <xdr:cNvGrpSpPr>
              <a:grpSpLocks/>
            </xdr:cNvGrpSpPr>
          </xdr:nvGrpSpPr>
          <xdr:grpSpPr bwMode="auto">
            <a:xfrm>
              <a:off x="2285999" y="571499"/>
              <a:ext cx="7458075" cy="3638740"/>
              <a:chOff x="2285999" y="571499"/>
              <a:chExt cx="7458075" cy="3638740"/>
            </a:xfrm>
          </xdr:grpSpPr>
          <xdr:graphicFrame macro="">
            <xdr:nvGraphicFramePr>
              <xdr:cNvPr id="9" name="Gráfico 1"/>
              <xdr:cNvGraphicFramePr>
                <a:graphicFrameLocks/>
              </xdr:cNvGraphicFramePr>
            </xdr:nvGraphicFramePr>
            <xdr:xfrm>
              <a:off x="2285999" y="571499"/>
              <a:ext cx="7458075" cy="36099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CuadroTexto 9">
                <a:extLst>
                  <a:ext uri="{FF2B5EF4-FFF2-40B4-BE49-F238E27FC236}">
                    <a16:creationId xmlns:a16="http://schemas.microsoft.com/office/drawing/2014/main" id="{80097C4B-586C-404F-803F-5621754D8966}"/>
                  </a:ext>
                </a:extLst>
              </xdr:cNvPr>
              <xdr:cNvSpPr txBox="1"/>
            </xdr:nvSpPr>
            <xdr:spPr>
              <a:xfrm>
                <a:off x="7524749" y="2381249"/>
                <a:ext cx="2857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400" b="1"/>
                  <a:t>CC</a:t>
                </a:r>
              </a:p>
            </xdr:txBody>
          </xdr:sp>
          <xdr:sp macro="" textlink="">
            <xdr:nvSpPr>
              <xdr:cNvPr id="11" name="CuadroTexto 10">
                <a:extLst>
                  <a:ext uri="{FF2B5EF4-FFF2-40B4-BE49-F238E27FC236}">
                    <a16:creationId xmlns:a16="http://schemas.microsoft.com/office/drawing/2014/main" id="{5FA5879A-9427-428B-B22B-0883E104A94A}"/>
                  </a:ext>
                </a:extLst>
              </xdr:cNvPr>
              <xdr:cNvSpPr txBox="1"/>
            </xdr:nvSpPr>
            <xdr:spPr>
              <a:xfrm>
                <a:off x="8610599" y="3581399"/>
                <a:ext cx="6191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400" b="1"/>
                  <a:t>ERGNP</a:t>
                </a:r>
              </a:p>
            </xdr:txBody>
          </xdr:sp>
          <xdr:sp macro="" textlink="">
            <xdr:nvSpPr>
              <xdr:cNvPr id="12" name="CuadroTexto 11">
                <a:extLst>
                  <a:ext uri="{FF2B5EF4-FFF2-40B4-BE49-F238E27FC236}">
                    <a16:creationId xmlns:a16="http://schemas.microsoft.com/office/drawing/2014/main" id="{EF627D10-C903-4890-B701-9BB4A8C40BA4}"/>
                  </a:ext>
                </a:extLst>
              </xdr:cNvPr>
              <xdr:cNvSpPr txBox="1"/>
            </xdr:nvSpPr>
            <xdr:spPr>
              <a:xfrm>
                <a:off x="2876549" y="3428999"/>
                <a:ext cx="3465436"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100" b="1"/>
                  <a:t>CC: Confianza del Consumidor</a:t>
                </a:r>
              </a:p>
              <a:p>
                <a:r>
                  <a:rPr lang="es-MX" sz="1100" b="1"/>
                  <a:t>ENOE: Encuesta Nacional de Ocupación y Empleo</a:t>
                </a:r>
              </a:p>
              <a:p>
                <a:r>
                  <a:rPr lang="es-MX" sz="1100" b="1"/>
                  <a:t>ENVE: Encuesta Nacional de Victimización de Empresas</a:t>
                </a:r>
              </a:p>
              <a:p>
                <a:r>
                  <a:rPr lang="es-MX" sz="1100" b="1"/>
                  <a:t>ERGNP: Estaciones de la Red Geodésica Nacional Pasiva </a:t>
                </a:r>
              </a:p>
            </xdr:txBody>
          </xdr:sp>
          <xdr:cxnSp macro="">
            <xdr:nvCxnSpPr>
              <xdr:cNvPr id="13" name="Conector recto 12">
                <a:extLst>
                  <a:ext uri="{FF2B5EF4-FFF2-40B4-BE49-F238E27FC236}">
                    <a16:creationId xmlns:a16="http://schemas.microsoft.com/office/drawing/2014/main" id="{EC579324-EB88-4417-8C50-541E053D1677}"/>
                  </a:ext>
                </a:extLst>
              </xdr:cNvPr>
              <xdr:cNvCxnSpPr/>
            </xdr:nvCxnSpPr>
            <xdr:spPr>
              <a:xfrm>
                <a:off x="3057524" y="2771774"/>
                <a:ext cx="533400" cy="0"/>
              </a:xfrm>
              <a:prstGeom prst="line">
                <a:avLst/>
              </a:prstGeom>
              <a:ln w="38100">
                <a:solidFill>
                  <a:srgbClr val="92D050"/>
                </a:solidFill>
              </a:ln>
            </xdr:spPr>
            <xdr:style>
              <a:lnRef idx="3">
                <a:schemeClr val="accent4"/>
              </a:lnRef>
              <a:fillRef idx="0">
                <a:schemeClr val="accent4"/>
              </a:fillRef>
              <a:effectRef idx="2">
                <a:schemeClr val="accent4"/>
              </a:effectRef>
              <a:fontRef idx="minor">
                <a:schemeClr val="tx1"/>
              </a:fontRef>
            </xdr:style>
          </xdr:cxnSp>
          <xdr:sp macro="" textlink="">
            <xdr:nvSpPr>
              <xdr:cNvPr id="14" name="CuadroTexto 13">
                <a:extLst>
                  <a:ext uri="{FF2B5EF4-FFF2-40B4-BE49-F238E27FC236}">
                    <a16:creationId xmlns:a16="http://schemas.microsoft.com/office/drawing/2014/main" id="{37A8FB6C-D0C8-4ABC-94F6-5FB5CDF8B29D}"/>
                  </a:ext>
                </a:extLst>
              </xdr:cNvPr>
              <xdr:cNvSpPr txBox="1"/>
            </xdr:nvSpPr>
            <xdr:spPr>
              <a:xfrm>
                <a:off x="3619499" y="2609849"/>
                <a:ext cx="8096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400" b="1"/>
                  <a:t>IIO = 0.02</a:t>
                </a:r>
              </a:p>
            </xdr:txBody>
          </xdr:sp>
          <xdr:sp macro="" textlink="">
            <xdr:nvSpPr>
              <xdr:cNvPr id="15" name="CuadroTexto 14">
                <a:extLst>
                  <a:ext uri="{FF2B5EF4-FFF2-40B4-BE49-F238E27FC236}">
                    <a16:creationId xmlns:a16="http://schemas.microsoft.com/office/drawing/2014/main" id="{E68189E9-9244-483C-A617-0F24CE0F9B16}"/>
                  </a:ext>
                </a:extLst>
              </xdr:cNvPr>
              <xdr:cNvSpPr txBox="1"/>
            </xdr:nvSpPr>
            <xdr:spPr>
              <a:xfrm>
                <a:off x="2962274" y="3105149"/>
                <a:ext cx="16478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i="1">
                    <a:solidFill>
                      <a:srgbClr val="FF0000"/>
                    </a:solidFill>
                  </a:rPr>
                  <a:t>s1</a:t>
                </a:r>
                <a:r>
                  <a:rPr lang="es-MX" sz="1200"/>
                  <a:t> = Desviación Estándar</a:t>
                </a:r>
              </a:p>
            </xdr:txBody>
          </xdr:sp>
          <xdr:sp macro="" textlink="">
            <xdr:nvSpPr>
              <xdr:cNvPr id="16" name="CuadroTexto 15">
                <a:extLst>
                  <a:ext uri="{FF2B5EF4-FFF2-40B4-BE49-F238E27FC236}">
                    <a16:creationId xmlns:a16="http://schemas.microsoft.com/office/drawing/2014/main" id="{3A5277AD-0DE2-4E65-8923-C42B9B7CB346}"/>
                  </a:ext>
                </a:extLst>
              </xdr:cNvPr>
              <xdr:cNvSpPr txBox="1"/>
            </xdr:nvSpPr>
            <xdr:spPr>
              <a:xfrm>
                <a:off x="9344024" y="1676399"/>
                <a:ext cx="2381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i="1">
                    <a:solidFill>
                      <a:srgbClr val="FF0000"/>
                    </a:solidFill>
                  </a:rPr>
                  <a:t>s1</a:t>
                </a:r>
              </a:p>
            </xdr:txBody>
          </xdr:sp>
          <xdr:sp macro="" textlink="">
            <xdr:nvSpPr>
              <xdr:cNvPr id="17" name="CuadroTexto 16">
                <a:extLst>
                  <a:ext uri="{FF2B5EF4-FFF2-40B4-BE49-F238E27FC236}">
                    <a16:creationId xmlns:a16="http://schemas.microsoft.com/office/drawing/2014/main" id="{5A31D35D-35E2-4564-9A27-519E53E792FE}"/>
                  </a:ext>
                </a:extLst>
              </xdr:cNvPr>
              <xdr:cNvSpPr txBox="1"/>
            </xdr:nvSpPr>
            <xdr:spPr>
              <a:xfrm>
                <a:off x="9363074" y="885824"/>
                <a:ext cx="2381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200" b="1" i="1">
                    <a:solidFill>
                      <a:srgbClr val="FF0000"/>
                    </a:solidFill>
                  </a:rPr>
                  <a:t>s1</a:t>
                </a:r>
              </a:p>
            </xdr:txBody>
          </xdr:sp>
        </xdr:grpSp>
        <xdr:sp macro="" textlink="">
          <xdr:nvSpPr>
            <xdr:cNvPr id="7" name="CuadroTexto 6">
              <a:extLst>
                <a:ext uri="{FF2B5EF4-FFF2-40B4-BE49-F238E27FC236}">
                  <a16:creationId xmlns:a16="http://schemas.microsoft.com/office/drawing/2014/main" id="{69956FDB-BF3E-4CE2-A35A-7057DDEA029E}"/>
                </a:ext>
              </a:extLst>
            </xdr:cNvPr>
            <xdr:cNvSpPr txBox="1"/>
          </xdr:nvSpPr>
          <xdr:spPr>
            <a:xfrm>
              <a:off x="7467599" y="1962149"/>
              <a:ext cx="53340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400" b="1"/>
                <a:t>ENOE</a:t>
              </a:r>
            </a:p>
          </xdr:txBody>
        </xdr:sp>
        <xdr:sp macro="" textlink="">
          <xdr:nvSpPr>
            <xdr:cNvPr id="8" name="CuadroTexto 7">
              <a:extLst>
                <a:ext uri="{FF2B5EF4-FFF2-40B4-BE49-F238E27FC236}">
                  <a16:creationId xmlns:a16="http://schemas.microsoft.com/office/drawing/2014/main" id="{BBB852EF-3797-4BC6-9292-4F2D71A7C037}"/>
                </a:ext>
              </a:extLst>
            </xdr:cNvPr>
            <xdr:cNvSpPr txBox="1"/>
          </xdr:nvSpPr>
          <xdr:spPr>
            <a:xfrm>
              <a:off x="8601074" y="2149847"/>
              <a:ext cx="5524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400" b="1"/>
                <a:t>ENVE</a:t>
              </a:r>
            </a:p>
          </xdr:txBody>
        </xdr:sp>
      </xdr:grpSp>
      <xdr:sp macro="" textlink="">
        <xdr:nvSpPr>
          <xdr:cNvPr id="4" name="Elipse 3">
            <a:extLst>
              <a:ext uri="{FF2B5EF4-FFF2-40B4-BE49-F238E27FC236}">
                <a16:creationId xmlns:a16="http://schemas.microsoft.com/office/drawing/2014/main" id="{B15AAD08-A42A-4879-9336-C8A9477730E8}"/>
              </a:ext>
            </a:extLst>
          </xdr:cNvPr>
          <xdr:cNvSpPr/>
        </xdr:nvSpPr>
        <xdr:spPr>
          <a:xfrm>
            <a:off x="3503615" y="2959100"/>
            <a:ext cx="90000" cy="90000"/>
          </a:xfrm>
          <a:prstGeom prst="ellipse">
            <a:avLst/>
          </a:prstGeom>
          <a:solidFill>
            <a:schemeClr val="accent3">
              <a:lumMod val="60000"/>
              <a:lumOff val="4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sp macro="" textlink="">
        <xdr:nvSpPr>
          <xdr:cNvPr id="5" name="CuadroTexto 4">
            <a:extLst>
              <a:ext uri="{FF2B5EF4-FFF2-40B4-BE49-F238E27FC236}">
                <a16:creationId xmlns:a16="http://schemas.microsoft.com/office/drawing/2014/main" id="{AD5E4B3D-2403-4ACB-AFF6-0E477E5FB58C}"/>
              </a:ext>
            </a:extLst>
          </xdr:cNvPr>
          <xdr:cNvSpPr txBox="1"/>
        </xdr:nvSpPr>
        <xdr:spPr>
          <a:xfrm>
            <a:off x="3619499" y="2847974"/>
            <a:ext cx="8953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400" b="1"/>
              <a:t>IDO</a:t>
            </a:r>
          </a:p>
        </xdr:txBody>
      </xdr:sp>
    </xdr:grpSp>
    <xdr:clientData/>
  </xdr:twoCellAnchor>
</xdr:wsDr>
</file>

<file path=xl/tables/table1.xml><?xml version="1.0" encoding="utf-8"?>
<table xmlns="http://schemas.openxmlformats.org/spreadsheetml/2006/main" id="1" name="Tabla1" displayName="Tabla1" ref="A2:J75" totalsRowCount="1" headerRowDxfId="12">
  <autoFilter ref="A2:J74"/>
  <tableColumns count="10">
    <tableColumn id="1" name="Número"/>
    <tableColumn id="2" name="NOMBRE DEL PROYECTO" dataDxfId="11"/>
    <tableColumn id="3" name="PERIODICIDAD" totalsRowDxfId="10"/>
    <tableColumn id="4" name="REFERENCIA" totalsRowDxfId="9"/>
    <tableColumn id="5" name="OPORTUNIDAD ACTUAL " totalsRowDxfId="8"/>
    <tableColumn id="6" name="PARÁMETRO DE OPORTUNIDAD" totalsRowDxfId="7"/>
    <tableColumn id="7" name="IDO" totalsRowDxfId="6">
      <calculatedColumnFormula>+(F3-E3)/ABS(F3)</calculatedColumnFormula>
    </tableColumn>
    <tableColumn id="8" name="IIO" dataDxfId="5" totalsRowDxfId="4">
      <calculatedColumnFormula>+$G$77</calculatedColumnFormula>
    </tableColumn>
    <tableColumn id="9" name="S1" dataDxfId="3" totalsRowDxfId="2">
      <calculatedColumnFormula>+H3+$G$79</calculatedColumnFormula>
    </tableColumn>
    <tableColumn id="10" name="S2" dataDxfId="1" totalsRowDxfId="0">
      <calculatedColumnFormula>+H3-$G$79</calculatedColumnFormula>
    </tableColumn>
  </tableColumns>
  <tableStyleInfo name="TableStyleMedium2" showFirstColumn="0" showLastColumn="1" showRowStripes="1" showColumnStripes="0"/>
</table>
</file>

<file path=xl/theme/theme1.xml><?xml version="1.0" encoding="utf-8"?>
<a:theme xmlns:a="http://schemas.openxmlformats.org/drawingml/2006/main" name="Tema de Offic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ei.gob.pe/media/MenuRecursivo/publicaciones_digitales/Est/Lib1528/index.html" TargetMode="External"/><Relationship Id="rId13" Type="http://schemas.openxmlformats.org/officeDocument/2006/relationships/hyperlink" Target="http://www.ign.es/web/resources/docs/IGNCnig/GDS-Teoria-Geodesia.pdf" TargetMode="External"/><Relationship Id="rId18" Type="http://schemas.openxmlformats.org/officeDocument/2006/relationships/hyperlink" Target="http://www.sps.gov.uk/Corporate/Publications/Publication-5751.aspx" TargetMode="External"/><Relationship Id="rId3" Type="http://schemas.openxmlformats.org/officeDocument/2006/relationships/hyperlink" Target="http://www.cis.es/cis/opencms/ES/13_Indicadores/Indicadores/ICC/index.jsp" TargetMode="External"/><Relationship Id="rId7" Type="http://schemas.openxmlformats.org/officeDocument/2006/relationships/hyperlink" Target="https://www.dane.gov.co/files/investigaciones/fichas/seguridad-y-defensa/DSO-ECSC-FME-001-V4.pdf" TargetMode="External"/><Relationship Id="rId12" Type="http://schemas.openxmlformats.org/officeDocument/2006/relationships/hyperlink" Target="http://www.ign.es/web/resources/docs/IGNCnig/CBG%20-%20MTN50.pdf" TargetMode="External"/><Relationship Id="rId17" Type="http://schemas.openxmlformats.org/officeDocument/2006/relationships/hyperlink" Target="https://www.ons.gov.uk/peoplepopulationandcommunity/crimeandjustice/bulletins/crimeinenglandandwales/yearendingdecember2017" TargetMode="External"/><Relationship Id="rId2" Type="http://schemas.openxmlformats.org/officeDocument/2006/relationships/hyperlink" Target="http://ec.europa.eu/eurostat/cache/metadata/EN/ef_esqrs_pt.htm" TargetMode="External"/><Relationship Id="rId16" Type="http://schemas.openxmlformats.org/officeDocument/2006/relationships/hyperlink" Target="https://www.oecd-ilibrary.org/docserver/5jlz4gs2pkhf-en.pdf?expires=1533676343&amp;id=id&amp;accname=guest&amp;checksum=2B30348E968E32B2A03015C436AD66EB" TargetMode="External"/><Relationship Id="rId20" Type="http://schemas.openxmlformats.org/officeDocument/2006/relationships/printerSettings" Target="../printerSettings/printerSettings1.bin"/><Relationship Id="rId1" Type="http://schemas.openxmlformats.org/officeDocument/2006/relationships/hyperlink" Target="http://mospi.nic.in/sites/default/files/publication_reports/Final_Report_Non-Profit_Instiututions_30may12.pdf?download=1" TargetMode="External"/><Relationship Id="rId6" Type="http://schemas.openxmlformats.org/officeDocument/2006/relationships/hyperlink" Target="http://www.mecd.gob.es/servicios-al-ciudadano/estadisticas/cultura/mc/em/ano-2016.html" TargetMode="External"/><Relationship Id="rId11" Type="http://schemas.openxmlformats.org/officeDocument/2006/relationships/hyperlink" Target="https://www.instituteforsupplymanagement.org/ISMReport/content.cfm?ItemNumber=10745" TargetMode="External"/><Relationship Id="rId5" Type="http://schemas.openxmlformats.org/officeDocument/2006/relationships/hyperlink" Target="https://unstats.un.org/unsd/demographic-social/Standards-and-Methods/files/Principles_and_Recommendations/CRVS/M19Rev3-S.pdf" TargetMode="External"/><Relationship Id="rId15" Type="http://schemas.openxmlformats.org/officeDocument/2006/relationships/hyperlink" Target="https://www.imf.org/external/pubs/FT/GFS/Manual/esl/pdf/compils.pdf" TargetMode="External"/><Relationship Id="rId10" Type="http://schemas.openxmlformats.org/officeDocument/2006/relationships/hyperlink" Target="http://fra.europa.eu/en/data-and-maps/violence-against-women-survey/survey-information" TargetMode="External"/><Relationship Id="rId19" Type="http://schemas.openxmlformats.org/officeDocument/2006/relationships/hyperlink" Target="http://www.imf.org/external/pubs/ft/sdds/guide/2013/sddsguide13.pdf" TargetMode="External"/><Relationship Id="rId4" Type="http://schemas.openxmlformats.org/officeDocument/2006/relationships/hyperlink" Target="https://unstats.un.org/unsd/demographic-social/Standards-and-Methods/files/Principles_and_Recommendations/CRVS/M19Rev3-S.pdf" TargetMode="External"/><Relationship Id="rId9" Type="http://schemas.openxmlformats.org/officeDocument/2006/relationships/hyperlink" Target="https://assets.publishing.service.gov.uk/government/uploads/system/uploads/attachment_data/file/611754/commercial-victimisation-survey-technical-report-2016.pdf" TargetMode="External"/><Relationship Id="rId14" Type="http://schemas.openxmlformats.org/officeDocument/2006/relationships/hyperlink" Target="http://www.ign.es/web/resources/docs/IGNCnig/CBG%20-%20MTN25.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cetic.br/pesquisa/governo-eletronico/" TargetMode="External"/><Relationship Id="rId7" Type="http://schemas.openxmlformats.org/officeDocument/2006/relationships/hyperlink" Target="http://www.imf.org/external/pubs/ft/sdds/guide/2013/sddsguide13.pdf" TargetMode="External"/><Relationship Id="rId2" Type="http://schemas.openxmlformats.org/officeDocument/2006/relationships/hyperlink" Target="http://cetic.br/pesquisa/governo-eletronico/" TargetMode="External"/><Relationship Id="rId1" Type="http://schemas.openxmlformats.org/officeDocument/2006/relationships/hyperlink" Target="http://sc.inegi.org.mx/repositorioNormateca/OL_06Jun13.pdf" TargetMode="External"/><Relationship Id="rId6" Type="http://schemas.openxmlformats.org/officeDocument/2006/relationships/hyperlink" Target="http://www.interior.gob.es/documents/642317/1205221/CalendarioEstad%C3%ADsticasMINT-2017.pdf/8126237b-5af5-4961-842c-4e8bf60164b9" TargetMode="External"/><Relationship Id="rId5" Type="http://schemas.openxmlformats.org/officeDocument/2006/relationships/hyperlink" Target="http://cetic.br/pesquisa/governo-eletronico/" TargetMode="External"/><Relationship Id="rId4" Type="http://schemas.openxmlformats.org/officeDocument/2006/relationships/hyperlink" Target="http://cetic.br/pesquisa/governo-eletroni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67"/>
  <sheetViews>
    <sheetView tabSelected="1" zoomScale="80" zoomScaleNormal="80" workbookViewId="0">
      <pane xSplit="2" ySplit="2" topLeftCell="G102" activePane="bottomRight" state="frozen"/>
      <selection pane="topRight" activeCell="C1" sqref="C1"/>
      <selection pane="bottomLeft" activeCell="A4" sqref="A4"/>
      <selection pane="bottomRight" activeCell="Q108" sqref="Q108"/>
    </sheetView>
  </sheetViews>
  <sheetFormatPr baseColWidth="10" defaultRowHeight="15" x14ac:dyDescent="0.25"/>
  <cols>
    <col min="1" max="1" width="3.28515625" style="1" customWidth="1"/>
    <col min="2" max="2" width="41.5703125" style="2" customWidth="1"/>
    <col min="3" max="3" width="17.42578125" style="2" customWidth="1"/>
    <col min="4" max="4" width="23.140625" style="2" customWidth="1"/>
    <col min="5" max="5" width="18" style="2" customWidth="1"/>
    <col min="6" max="6" width="19.5703125" style="2" customWidth="1"/>
    <col min="7" max="7" width="16.140625" style="2" customWidth="1"/>
    <col min="8" max="8" width="15.85546875" style="2" customWidth="1"/>
    <col min="9" max="9" width="13.140625" style="2" customWidth="1"/>
    <col min="10" max="10" width="14.42578125" style="2" customWidth="1"/>
    <col min="11" max="11" width="11.42578125" style="2"/>
    <col min="12" max="12" width="20.7109375" style="2" customWidth="1"/>
    <col min="13" max="13" width="15.28515625" style="2" customWidth="1"/>
    <col min="14" max="14" width="17.85546875" style="2" customWidth="1"/>
    <col min="15" max="15" width="16.28515625" style="2" customWidth="1"/>
    <col min="16" max="16" width="13.42578125" style="2" customWidth="1"/>
    <col min="17" max="17" width="14.7109375" style="2" customWidth="1"/>
    <col min="18" max="18" width="16.28515625" style="2" customWidth="1"/>
    <col min="19" max="19" width="14.7109375" style="2" customWidth="1"/>
    <col min="20" max="20" width="13.42578125" style="2" customWidth="1"/>
    <col min="21" max="21" width="31.5703125" style="2" customWidth="1"/>
    <col min="22" max="22" width="45.140625" style="2" customWidth="1"/>
    <col min="23" max="23" width="43.140625" style="2" customWidth="1"/>
    <col min="24" max="24" width="54.28515625" style="2" customWidth="1"/>
    <col min="25" max="25" width="52" style="2" customWidth="1"/>
    <col min="26" max="16384" width="11.42578125" style="2"/>
  </cols>
  <sheetData>
    <row r="1" spans="1:249" ht="17.25" x14ac:dyDescent="0.25">
      <c r="M1" s="5"/>
      <c r="N1" s="84" t="s">
        <v>476</v>
      </c>
      <c r="O1" s="85"/>
      <c r="P1" s="86"/>
      <c r="Q1" s="84" t="s">
        <v>477</v>
      </c>
      <c r="R1" s="86"/>
      <c r="S1" s="3"/>
      <c r="T1" s="4"/>
      <c r="W1" s="5"/>
    </row>
    <row r="2" spans="1:249" ht="75.75" customHeight="1" x14ac:dyDescent="0.25">
      <c r="B2" s="6" t="s">
        <v>0</v>
      </c>
      <c r="C2" s="6" t="s">
        <v>1</v>
      </c>
      <c r="D2" s="6" t="s">
        <v>2</v>
      </c>
      <c r="E2" s="6" t="s">
        <v>3</v>
      </c>
      <c r="F2" s="6" t="s">
        <v>4</v>
      </c>
      <c r="G2" s="6" t="s">
        <v>5</v>
      </c>
      <c r="H2" s="6" t="s">
        <v>6</v>
      </c>
      <c r="I2" s="6" t="s">
        <v>7</v>
      </c>
      <c r="J2" s="6" t="s">
        <v>8</v>
      </c>
      <c r="K2" s="6" t="s">
        <v>9</v>
      </c>
      <c r="L2" s="6" t="s">
        <v>10</v>
      </c>
      <c r="M2" s="6" t="s">
        <v>475</v>
      </c>
      <c r="N2" s="6" t="s">
        <v>11</v>
      </c>
      <c r="O2" s="6" t="s">
        <v>12</v>
      </c>
      <c r="P2" s="6" t="s">
        <v>13</v>
      </c>
      <c r="Q2" s="6" t="s">
        <v>14</v>
      </c>
      <c r="R2" s="6" t="s">
        <v>15</v>
      </c>
      <c r="S2" s="6" t="s">
        <v>16</v>
      </c>
      <c r="T2" s="6" t="s">
        <v>478</v>
      </c>
      <c r="U2" s="6" t="s">
        <v>614</v>
      </c>
      <c r="V2" s="6" t="s">
        <v>479</v>
      </c>
      <c r="W2" s="7" t="s">
        <v>17</v>
      </c>
      <c r="X2" s="7" t="s">
        <v>18</v>
      </c>
      <c r="Y2" s="7" t="s">
        <v>19</v>
      </c>
      <c r="Z2" s="8"/>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row>
    <row r="3" spans="1:249" customFormat="1" ht="15.75" x14ac:dyDescent="0.25">
      <c r="A3" s="1"/>
      <c r="B3" s="10" t="s">
        <v>20</v>
      </c>
      <c r="C3" s="11"/>
      <c r="D3" s="11"/>
      <c r="E3" s="11"/>
      <c r="F3" s="11"/>
      <c r="G3" s="11"/>
      <c r="H3" s="11"/>
      <c r="I3" s="11"/>
      <c r="J3" s="11"/>
      <c r="K3" s="11"/>
      <c r="L3" s="11"/>
      <c r="M3" s="11"/>
      <c r="N3" s="11"/>
      <c r="O3" s="11"/>
      <c r="P3" s="11"/>
      <c r="Q3" s="11"/>
      <c r="R3" s="11"/>
      <c r="S3" s="11"/>
      <c r="T3" s="11"/>
      <c r="U3" s="11"/>
      <c r="V3" s="11"/>
      <c r="W3" s="11"/>
      <c r="X3" s="11"/>
      <c r="Y3" s="12"/>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row>
    <row r="4" spans="1:249" s="1" customFormat="1" ht="24" customHeight="1" x14ac:dyDescent="0.25">
      <c r="B4" s="14" t="s">
        <v>21</v>
      </c>
      <c r="C4" s="15" t="s">
        <v>22</v>
      </c>
      <c r="D4" s="16" t="s">
        <v>23</v>
      </c>
      <c r="E4" s="17" t="s">
        <v>24</v>
      </c>
      <c r="F4" s="17" t="s">
        <v>25</v>
      </c>
      <c r="G4" s="17" t="s">
        <v>26</v>
      </c>
      <c r="H4" s="18" t="s">
        <v>27</v>
      </c>
      <c r="I4" s="18" t="s">
        <v>28</v>
      </c>
      <c r="J4" s="17" t="s">
        <v>29</v>
      </c>
      <c r="K4" s="18" t="s">
        <v>30</v>
      </c>
      <c r="L4" s="19" t="s">
        <v>30</v>
      </c>
      <c r="M4" s="20">
        <v>444</v>
      </c>
      <c r="N4" s="20"/>
      <c r="O4" s="16"/>
      <c r="P4" s="19">
        <v>447</v>
      </c>
      <c r="Q4" s="20"/>
      <c r="R4" s="20">
        <v>600</v>
      </c>
      <c r="S4" s="20"/>
      <c r="T4" s="20"/>
      <c r="U4" s="21" t="s">
        <v>31</v>
      </c>
      <c r="V4" s="21" t="s">
        <v>32</v>
      </c>
      <c r="W4" s="21" t="s">
        <v>33</v>
      </c>
      <c r="X4" s="21" t="s">
        <v>34</v>
      </c>
      <c r="Y4" s="22" t="s">
        <v>35</v>
      </c>
      <c r="Z4" s="23"/>
    </row>
    <row r="5" spans="1:249" s="1" customFormat="1" ht="24" customHeight="1" x14ac:dyDescent="0.25">
      <c r="B5" s="24" t="s">
        <v>36</v>
      </c>
      <c r="C5" s="25" t="s">
        <v>22</v>
      </c>
      <c r="D5" s="26" t="s">
        <v>23</v>
      </c>
      <c r="E5" s="27" t="s">
        <v>24</v>
      </c>
      <c r="F5" s="27" t="s">
        <v>25</v>
      </c>
      <c r="G5" s="27" t="s">
        <v>26</v>
      </c>
      <c r="H5" s="28" t="s">
        <v>27</v>
      </c>
      <c r="I5" s="28" t="s">
        <v>28</v>
      </c>
      <c r="J5" s="27" t="s">
        <v>29</v>
      </c>
      <c r="K5" s="28" t="s">
        <v>30</v>
      </c>
      <c r="L5" s="28" t="s">
        <v>30</v>
      </c>
      <c r="M5" s="27">
        <v>445</v>
      </c>
      <c r="N5" s="27"/>
      <c r="O5" s="29"/>
      <c r="P5" s="27">
        <v>719</v>
      </c>
      <c r="Q5" s="27"/>
      <c r="R5" s="27">
        <v>517</v>
      </c>
      <c r="S5" s="27"/>
      <c r="T5" s="27"/>
      <c r="U5" s="29" t="s">
        <v>31</v>
      </c>
      <c r="V5" s="29" t="s">
        <v>37</v>
      </c>
      <c r="W5" s="29" t="s">
        <v>38</v>
      </c>
      <c r="X5" s="29" t="s">
        <v>39</v>
      </c>
      <c r="Y5" s="30" t="s">
        <v>35</v>
      </c>
      <c r="Z5" s="23"/>
    </row>
    <row r="6" spans="1:249" s="1" customFormat="1" ht="24" customHeight="1" x14ac:dyDescent="0.25">
      <c r="B6" s="14" t="s">
        <v>40</v>
      </c>
      <c r="C6" s="15" t="s">
        <v>22</v>
      </c>
      <c r="D6" s="16" t="s">
        <v>23</v>
      </c>
      <c r="E6" s="17" t="s">
        <v>24</v>
      </c>
      <c r="F6" s="17" t="s">
        <v>25</v>
      </c>
      <c r="G6" s="17" t="s">
        <v>26</v>
      </c>
      <c r="H6" s="18" t="s">
        <v>27</v>
      </c>
      <c r="I6" s="18" t="s">
        <v>28</v>
      </c>
      <c r="J6" s="17" t="s">
        <v>29</v>
      </c>
      <c r="K6" s="18" t="s">
        <v>30</v>
      </c>
      <c r="L6" s="19" t="s">
        <v>30</v>
      </c>
      <c r="M6" s="20">
        <v>318</v>
      </c>
      <c r="N6" s="20"/>
      <c r="O6" s="16"/>
      <c r="P6" s="19">
        <v>473</v>
      </c>
      <c r="Q6" s="20"/>
      <c r="R6" s="20"/>
      <c r="S6" s="20"/>
      <c r="T6" s="20"/>
      <c r="U6" s="21" t="s">
        <v>31</v>
      </c>
      <c r="V6" s="21" t="s">
        <v>493</v>
      </c>
      <c r="W6" s="21" t="s">
        <v>41</v>
      </c>
      <c r="X6" s="21" t="s">
        <v>42</v>
      </c>
      <c r="Y6" s="22" t="s">
        <v>35</v>
      </c>
      <c r="Z6" s="23"/>
    </row>
    <row r="7" spans="1:249" s="1" customFormat="1" ht="24" customHeight="1" x14ac:dyDescent="0.25">
      <c r="B7" s="24" t="s">
        <v>43</v>
      </c>
      <c r="C7" s="25" t="s">
        <v>22</v>
      </c>
      <c r="D7" s="26" t="s">
        <v>23</v>
      </c>
      <c r="E7" s="27" t="s">
        <v>24</v>
      </c>
      <c r="F7" s="27" t="s">
        <v>25</v>
      </c>
      <c r="G7" s="27" t="s">
        <v>26</v>
      </c>
      <c r="H7" s="28" t="s">
        <v>27</v>
      </c>
      <c r="I7" s="28" t="s">
        <v>28</v>
      </c>
      <c r="J7" s="27" t="s">
        <v>29</v>
      </c>
      <c r="K7" s="28" t="s">
        <v>30</v>
      </c>
      <c r="L7" s="28" t="s">
        <v>30</v>
      </c>
      <c r="M7" s="27">
        <v>566</v>
      </c>
      <c r="N7" s="27"/>
      <c r="O7" s="28"/>
      <c r="P7" s="27">
        <v>450</v>
      </c>
      <c r="Q7" s="27"/>
      <c r="R7" s="27"/>
      <c r="S7" s="27"/>
      <c r="T7" s="27">
        <v>352</v>
      </c>
      <c r="U7" s="29" t="s">
        <v>31</v>
      </c>
      <c r="V7" s="29" t="s">
        <v>44</v>
      </c>
      <c r="W7" s="29" t="s">
        <v>45</v>
      </c>
      <c r="X7" s="29" t="s">
        <v>458</v>
      </c>
      <c r="Y7" s="30" t="s">
        <v>35</v>
      </c>
      <c r="Z7" s="23"/>
    </row>
    <row r="8" spans="1:249" s="1" customFormat="1" ht="24" customHeight="1" x14ac:dyDescent="0.25">
      <c r="B8" s="14" t="s">
        <v>46</v>
      </c>
      <c r="C8" s="15" t="s">
        <v>22</v>
      </c>
      <c r="D8" s="16" t="s">
        <v>23</v>
      </c>
      <c r="E8" s="17" t="s">
        <v>24</v>
      </c>
      <c r="F8" s="17" t="s">
        <v>25</v>
      </c>
      <c r="G8" s="17" t="s">
        <v>26</v>
      </c>
      <c r="H8" s="18" t="s">
        <v>27</v>
      </c>
      <c r="I8" s="18" t="s">
        <v>28</v>
      </c>
      <c r="J8" s="17" t="s">
        <v>29</v>
      </c>
      <c r="K8" s="18" t="s">
        <v>30</v>
      </c>
      <c r="L8" s="19" t="s">
        <v>30</v>
      </c>
      <c r="M8" s="20">
        <v>255</v>
      </c>
      <c r="N8" s="20"/>
      <c r="O8" s="19"/>
      <c r="P8" s="19"/>
      <c r="Q8" s="20"/>
      <c r="R8" s="20">
        <v>300</v>
      </c>
      <c r="S8" s="20"/>
      <c r="T8" s="20"/>
      <c r="U8" s="21" t="s">
        <v>47</v>
      </c>
      <c r="V8" s="21" t="s">
        <v>48</v>
      </c>
      <c r="W8" s="21" t="s">
        <v>49</v>
      </c>
      <c r="X8" s="21" t="s">
        <v>50</v>
      </c>
      <c r="Y8" s="22" t="s">
        <v>51</v>
      </c>
      <c r="Z8" s="23"/>
    </row>
    <row r="9" spans="1:249" s="1" customFormat="1" ht="24" customHeight="1" x14ac:dyDescent="0.25">
      <c r="B9" s="24" t="s">
        <v>497</v>
      </c>
      <c r="C9" s="25" t="s">
        <v>22</v>
      </c>
      <c r="D9" s="26" t="s">
        <v>23</v>
      </c>
      <c r="E9" s="27" t="s">
        <v>24</v>
      </c>
      <c r="F9" s="27" t="s">
        <v>25</v>
      </c>
      <c r="G9" s="27" t="s">
        <v>26</v>
      </c>
      <c r="H9" s="28" t="s">
        <v>27</v>
      </c>
      <c r="I9" s="28" t="s">
        <v>28</v>
      </c>
      <c r="J9" s="27" t="s">
        <v>29</v>
      </c>
      <c r="K9" s="28" t="s">
        <v>30</v>
      </c>
      <c r="L9" s="28" t="s">
        <v>30</v>
      </c>
      <c r="M9" s="27">
        <v>270</v>
      </c>
      <c r="N9" s="27"/>
      <c r="O9" s="28"/>
      <c r="P9" s="27"/>
      <c r="Q9" s="27"/>
      <c r="R9" s="27">
        <v>300</v>
      </c>
      <c r="S9" s="27"/>
      <c r="T9" s="27"/>
      <c r="U9" s="29" t="s">
        <v>47</v>
      </c>
      <c r="V9" s="29" t="s">
        <v>48</v>
      </c>
      <c r="W9" s="29" t="s">
        <v>49</v>
      </c>
      <c r="X9" s="29" t="s">
        <v>50</v>
      </c>
      <c r="Y9" s="30" t="s">
        <v>51</v>
      </c>
      <c r="Z9" s="23"/>
    </row>
    <row r="10" spans="1:249" s="1" customFormat="1" ht="24" customHeight="1" x14ac:dyDescent="0.25">
      <c r="B10" s="14" t="s">
        <v>496</v>
      </c>
      <c r="C10" s="15" t="s">
        <v>22</v>
      </c>
      <c r="D10" s="16" t="s">
        <v>23</v>
      </c>
      <c r="E10" s="17" t="s">
        <v>24</v>
      </c>
      <c r="F10" s="17" t="s">
        <v>25</v>
      </c>
      <c r="G10" s="17" t="s">
        <v>26</v>
      </c>
      <c r="H10" s="18" t="s">
        <v>27</v>
      </c>
      <c r="I10" s="18" t="s">
        <v>28</v>
      </c>
      <c r="J10" s="17" t="s">
        <v>29</v>
      </c>
      <c r="K10" s="18" t="s">
        <v>30</v>
      </c>
      <c r="L10" s="19" t="s">
        <v>30</v>
      </c>
      <c r="M10" s="20">
        <v>347</v>
      </c>
      <c r="N10" s="20"/>
      <c r="O10" s="19"/>
      <c r="P10" s="19">
        <v>353</v>
      </c>
      <c r="Q10" s="20"/>
      <c r="R10" s="20">
        <v>480</v>
      </c>
      <c r="S10" s="20"/>
      <c r="T10" s="20"/>
      <c r="U10" s="21" t="s">
        <v>47</v>
      </c>
      <c r="V10" s="21" t="s">
        <v>52</v>
      </c>
      <c r="W10" s="21" t="s">
        <v>49</v>
      </c>
      <c r="X10" s="21" t="s">
        <v>457</v>
      </c>
      <c r="Y10" s="22" t="s">
        <v>35</v>
      </c>
      <c r="Z10" s="23"/>
    </row>
    <row r="11" spans="1:249" s="1" customFormat="1" ht="24" customHeight="1" x14ac:dyDescent="0.25">
      <c r="B11" s="24" t="s">
        <v>495</v>
      </c>
      <c r="C11" s="25" t="s">
        <v>22</v>
      </c>
      <c r="D11" s="26" t="s">
        <v>23</v>
      </c>
      <c r="E11" s="27" t="s">
        <v>24</v>
      </c>
      <c r="F11" s="27" t="s">
        <v>25</v>
      </c>
      <c r="G11" s="27" t="s">
        <v>26</v>
      </c>
      <c r="H11" s="28" t="s">
        <v>27</v>
      </c>
      <c r="I11" s="28" t="s">
        <v>28</v>
      </c>
      <c r="J11" s="27" t="s">
        <v>29</v>
      </c>
      <c r="K11" s="28" t="s">
        <v>30</v>
      </c>
      <c r="L11" s="28" t="s">
        <v>30</v>
      </c>
      <c r="M11" s="27">
        <v>300</v>
      </c>
      <c r="N11" s="27"/>
      <c r="O11" s="28"/>
      <c r="P11" s="27"/>
      <c r="Q11" s="27"/>
      <c r="R11" s="27">
        <v>330</v>
      </c>
      <c r="S11" s="27"/>
      <c r="T11" s="27"/>
      <c r="U11" s="29" t="s">
        <v>47</v>
      </c>
      <c r="V11" s="29" t="s">
        <v>48</v>
      </c>
      <c r="W11" s="29" t="s">
        <v>49</v>
      </c>
      <c r="X11" s="29" t="s">
        <v>53</v>
      </c>
      <c r="Y11" s="30" t="s">
        <v>51</v>
      </c>
      <c r="Z11" s="23"/>
    </row>
    <row r="12" spans="1:249" s="1" customFormat="1" ht="24" customHeight="1" x14ac:dyDescent="0.25">
      <c r="B12" s="14" t="s">
        <v>506</v>
      </c>
      <c r="C12" s="15" t="s">
        <v>22</v>
      </c>
      <c r="D12" s="16" t="s">
        <v>23</v>
      </c>
      <c r="E12" s="17" t="s">
        <v>24</v>
      </c>
      <c r="F12" s="17" t="s">
        <v>25</v>
      </c>
      <c r="G12" s="17" t="s">
        <v>26</v>
      </c>
      <c r="H12" s="18" t="s">
        <v>27</v>
      </c>
      <c r="I12" s="18" t="s">
        <v>28</v>
      </c>
      <c r="J12" s="17" t="s">
        <v>29</v>
      </c>
      <c r="K12" s="18" t="s">
        <v>30</v>
      </c>
      <c r="L12" s="19" t="s">
        <v>30</v>
      </c>
      <c r="M12" s="20">
        <v>325</v>
      </c>
      <c r="N12" s="20"/>
      <c r="O12" s="19"/>
      <c r="P12" s="19"/>
      <c r="Q12" s="20"/>
      <c r="R12" s="20"/>
      <c r="S12" s="20"/>
      <c r="T12" s="20"/>
      <c r="U12" s="21"/>
      <c r="V12" s="21"/>
      <c r="W12" s="21"/>
      <c r="X12" s="21" t="s">
        <v>54</v>
      </c>
      <c r="Y12" s="22" t="s">
        <v>51</v>
      </c>
      <c r="Z12" s="23"/>
    </row>
    <row r="13" spans="1:249" s="1" customFormat="1" ht="24" customHeight="1" x14ac:dyDescent="0.25">
      <c r="B13" s="24" t="s">
        <v>498</v>
      </c>
      <c r="C13" s="25" t="s">
        <v>22</v>
      </c>
      <c r="D13" s="26" t="s">
        <v>23</v>
      </c>
      <c r="E13" s="27" t="s">
        <v>24</v>
      </c>
      <c r="F13" s="27" t="s">
        <v>25</v>
      </c>
      <c r="G13" s="27" t="s">
        <v>26</v>
      </c>
      <c r="H13" s="28" t="s">
        <v>27</v>
      </c>
      <c r="I13" s="28" t="s">
        <v>28</v>
      </c>
      <c r="J13" s="27" t="s">
        <v>29</v>
      </c>
      <c r="K13" s="28" t="s">
        <v>30</v>
      </c>
      <c r="L13" s="28" t="s">
        <v>30</v>
      </c>
      <c r="M13" s="27">
        <v>334</v>
      </c>
      <c r="N13" s="27"/>
      <c r="O13" s="28"/>
      <c r="P13" s="27">
        <v>438</v>
      </c>
      <c r="Q13" s="27"/>
      <c r="R13" s="27">
        <v>450</v>
      </c>
      <c r="S13" s="27"/>
      <c r="T13" s="27"/>
      <c r="U13" s="29" t="s">
        <v>31</v>
      </c>
      <c r="V13" s="29" t="s">
        <v>55</v>
      </c>
      <c r="W13" s="29" t="s">
        <v>56</v>
      </c>
      <c r="X13" s="29" t="s">
        <v>57</v>
      </c>
      <c r="Y13" s="30" t="s">
        <v>35</v>
      </c>
      <c r="Z13" s="23"/>
    </row>
    <row r="14" spans="1:249" s="1" customFormat="1" ht="24" customHeight="1" x14ac:dyDescent="0.25">
      <c r="B14" s="14" t="s">
        <v>507</v>
      </c>
      <c r="C14" s="15" t="s">
        <v>22</v>
      </c>
      <c r="D14" s="16" t="s">
        <v>23</v>
      </c>
      <c r="E14" s="17" t="s">
        <v>24</v>
      </c>
      <c r="F14" s="17" t="s">
        <v>25</v>
      </c>
      <c r="G14" s="17" t="s">
        <v>26</v>
      </c>
      <c r="H14" s="18" t="s">
        <v>27</v>
      </c>
      <c r="I14" s="18" t="s">
        <v>28</v>
      </c>
      <c r="J14" s="17" t="s">
        <v>29</v>
      </c>
      <c r="K14" s="18" t="s">
        <v>30</v>
      </c>
      <c r="L14" s="19" t="s">
        <v>30</v>
      </c>
      <c r="M14" s="20">
        <v>305</v>
      </c>
      <c r="N14" s="20"/>
      <c r="O14" s="19"/>
      <c r="P14" s="19"/>
      <c r="Q14" s="20"/>
      <c r="R14" s="20">
        <v>330</v>
      </c>
      <c r="S14" s="20"/>
      <c r="T14" s="20"/>
      <c r="U14" s="21" t="s">
        <v>47</v>
      </c>
      <c r="V14" s="21" t="s">
        <v>58</v>
      </c>
      <c r="W14" s="21" t="s">
        <v>49</v>
      </c>
      <c r="X14" s="21" t="s">
        <v>59</v>
      </c>
      <c r="Y14" s="22" t="s">
        <v>51</v>
      </c>
      <c r="Z14" s="23"/>
    </row>
    <row r="15" spans="1:249" s="1" customFormat="1" ht="24" customHeight="1" x14ac:dyDescent="0.25">
      <c r="B15" s="24" t="s">
        <v>499</v>
      </c>
      <c r="C15" s="25" t="s">
        <v>22</v>
      </c>
      <c r="D15" s="26" t="s">
        <v>23</v>
      </c>
      <c r="E15" s="27" t="s">
        <v>24</v>
      </c>
      <c r="F15" s="27" t="s">
        <v>25</v>
      </c>
      <c r="G15" s="27" t="s">
        <v>26</v>
      </c>
      <c r="H15" s="28" t="s">
        <v>27</v>
      </c>
      <c r="I15" s="28" t="s">
        <v>28</v>
      </c>
      <c r="J15" s="27" t="s">
        <v>29</v>
      </c>
      <c r="K15" s="28" t="s">
        <v>30</v>
      </c>
      <c r="L15" s="28" t="s">
        <v>30</v>
      </c>
      <c r="M15" s="27">
        <v>340</v>
      </c>
      <c r="N15" s="27">
        <v>730</v>
      </c>
      <c r="O15" s="28"/>
      <c r="P15" s="27"/>
      <c r="Q15" s="27"/>
      <c r="R15" s="27"/>
      <c r="S15" s="27"/>
      <c r="T15" s="27"/>
      <c r="U15" s="29" t="s">
        <v>60</v>
      </c>
      <c r="V15" s="29" t="s">
        <v>61</v>
      </c>
      <c r="W15" s="29" t="s">
        <v>62</v>
      </c>
      <c r="X15" s="29" t="s">
        <v>63</v>
      </c>
      <c r="Y15" s="30" t="s">
        <v>64</v>
      </c>
      <c r="Z15" s="23"/>
    </row>
    <row r="16" spans="1:249" s="1" customFormat="1" ht="24" customHeight="1" x14ac:dyDescent="0.25">
      <c r="B16" s="14" t="s">
        <v>65</v>
      </c>
      <c r="C16" s="15" t="s">
        <v>22</v>
      </c>
      <c r="D16" s="16" t="s">
        <v>23</v>
      </c>
      <c r="E16" s="17" t="s">
        <v>24</v>
      </c>
      <c r="F16" s="17" t="s">
        <v>25</v>
      </c>
      <c r="G16" s="17" t="s">
        <v>26</v>
      </c>
      <c r="H16" s="18" t="s">
        <v>27</v>
      </c>
      <c r="I16" s="18" t="s">
        <v>28</v>
      </c>
      <c r="J16" s="17" t="s">
        <v>29</v>
      </c>
      <c r="K16" s="18" t="s">
        <v>30</v>
      </c>
      <c r="L16" s="19" t="s">
        <v>30</v>
      </c>
      <c r="M16" s="20">
        <v>345</v>
      </c>
      <c r="N16" s="20"/>
      <c r="O16" s="19"/>
      <c r="P16" s="19">
        <v>345</v>
      </c>
      <c r="Q16" s="20"/>
      <c r="R16" s="20">
        <v>517</v>
      </c>
      <c r="S16" s="20"/>
      <c r="T16" s="20"/>
      <c r="U16" s="21" t="s">
        <v>31</v>
      </c>
      <c r="V16" s="21" t="s">
        <v>66</v>
      </c>
      <c r="W16" s="21" t="s">
        <v>67</v>
      </c>
      <c r="X16" s="21" t="s">
        <v>68</v>
      </c>
      <c r="Y16" s="22" t="s">
        <v>35</v>
      </c>
      <c r="Z16" s="23"/>
    </row>
    <row r="17" spans="2:26" s="1" customFormat="1" ht="24" customHeight="1" x14ac:dyDescent="0.25">
      <c r="B17" s="24" t="s">
        <v>500</v>
      </c>
      <c r="C17" s="25" t="s">
        <v>22</v>
      </c>
      <c r="D17" s="26" t="s">
        <v>23</v>
      </c>
      <c r="E17" s="27" t="s">
        <v>24</v>
      </c>
      <c r="F17" s="27" t="s">
        <v>25</v>
      </c>
      <c r="G17" s="27" t="s">
        <v>26</v>
      </c>
      <c r="H17" s="28" t="s">
        <v>69</v>
      </c>
      <c r="I17" s="28" t="s">
        <v>28</v>
      </c>
      <c r="J17" s="27" t="s">
        <v>29</v>
      </c>
      <c r="K17" s="28" t="s">
        <v>30</v>
      </c>
      <c r="L17" s="28" t="s">
        <v>30</v>
      </c>
      <c r="M17" s="27">
        <v>355</v>
      </c>
      <c r="N17" s="27"/>
      <c r="O17" s="28"/>
      <c r="P17" s="27"/>
      <c r="Q17" s="27"/>
      <c r="R17" s="27"/>
      <c r="S17" s="27"/>
      <c r="T17" s="27"/>
      <c r="U17" s="29"/>
      <c r="V17" s="29"/>
      <c r="W17" s="29"/>
      <c r="X17" s="29" t="s">
        <v>70</v>
      </c>
      <c r="Y17" s="30" t="s">
        <v>71</v>
      </c>
      <c r="Z17" s="23"/>
    </row>
    <row r="18" spans="2:26" s="1" customFormat="1" ht="24" customHeight="1" x14ac:dyDescent="0.25">
      <c r="B18" s="14" t="s">
        <v>501</v>
      </c>
      <c r="C18" s="15" t="s">
        <v>22</v>
      </c>
      <c r="D18" s="16" t="s">
        <v>23</v>
      </c>
      <c r="E18" s="17" t="s">
        <v>24</v>
      </c>
      <c r="F18" s="17" t="s">
        <v>25</v>
      </c>
      <c r="G18" s="17" t="s">
        <v>26</v>
      </c>
      <c r="H18" s="18" t="s">
        <v>69</v>
      </c>
      <c r="I18" s="18" t="s">
        <v>28</v>
      </c>
      <c r="J18" s="17" t="s">
        <v>29</v>
      </c>
      <c r="K18" s="18" t="s">
        <v>30</v>
      </c>
      <c r="L18" s="19" t="s">
        <v>30</v>
      </c>
      <c r="M18" s="20">
        <v>355</v>
      </c>
      <c r="N18" s="20"/>
      <c r="O18" s="19"/>
      <c r="P18" s="19"/>
      <c r="Q18" s="20"/>
      <c r="R18" s="20"/>
      <c r="S18" s="20"/>
      <c r="T18" s="20"/>
      <c r="U18" s="21"/>
      <c r="V18" s="21"/>
      <c r="W18" s="21"/>
      <c r="X18" s="21" t="s">
        <v>72</v>
      </c>
      <c r="Y18" s="22" t="s">
        <v>71</v>
      </c>
      <c r="Z18" s="23"/>
    </row>
    <row r="19" spans="2:26" s="1" customFormat="1" ht="24" customHeight="1" x14ac:dyDescent="0.25">
      <c r="B19" s="24" t="s">
        <v>508</v>
      </c>
      <c r="C19" s="25" t="s">
        <v>22</v>
      </c>
      <c r="D19" s="26" t="s">
        <v>23</v>
      </c>
      <c r="E19" s="27" t="s">
        <v>24</v>
      </c>
      <c r="F19" s="27" t="s">
        <v>25</v>
      </c>
      <c r="G19" s="27" t="s">
        <v>26</v>
      </c>
      <c r="H19" s="28" t="s">
        <v>27</v>
      </c>
      <c r="I19" s="28" t="s">
        <v>28</v>
      </c>
      <c r="J19" s="27" t="s">
        <v>29</v>
      </c>
      <c r="K19" s="28" t="s">
        <v>30</v>
      </c>
      <c r="L19" s="28" t="s">
        <v>30</v>
      </c>
      <c r="M19" s="27">
        <v>330</v>
      </c>
      <c r="N19" s="27"/>
      <c r="O19" s="28"/>
      <c r="P19" s="27"/>
      <c r="Q19" s="27"/>
      <c r="R19" s="27"/>
      <c r="S19" s="27"/>
      <c r="T19" s="27"/>
      <c r="U19" s="29"/>
      <c r="V19" s="29"/>
      <c r="W19" s="29"/>
      <c r="X19" s="29" t="s">
        <v>73</v>
      </c>
      <c r="Y19" s="30" t="s">
        <v>51</v>
      </c>
      <c r="Z19" s="23"/>
    </row>
    <row r="20" spans="2:26" s="1" customFormat="1" ht="24" customHeight="1" x14ac:dyDescent="0.25">
      <c r="B20" s="14" t="s">
        <v>74</v>
      </c>
      <c r="C20" s="15" t="s">
        <v>75</v>
      </c>
      <c r="D20" s="16" t="s">
        <v>23</v>
      </c>
      <c r="E20" s="17" t="s">
        <v>24</v>
      </c>
      <c r="F20" s="17" t="s">
        <v>25</v>
      </c>
      <c r="G20" s="17" t="s">
        <v>26</v>
      </c>
      <c r="H20" s="18" t="s">
        <v>27</v>
      </c>
      <c r="I20" s="18" t="s">
        <v>28</v>
      </c>
      <c r="J20" s="17" t="s">
        <v>29</v>
      </c>
      <c r="K20" s="18" t="s">
        <v>26</v>
      </c>
      <c r="L20" s="19" t="s">
        <v>30</v>
      </c>
      <c r="M20" s="20">
        <v>66</v>
      </c>
      <c r="N20" s="20"/>
      <c r="O20" s="19"/>
      <c r="P20" s="19"/>
      <c r="Q20" s="20"/>
      <c r="R20" s="20">
        <v>68</v>
      </c>
      <c r="S20" s="20"/>
      <c r="T20" s="20">
        <v>60</v>
      </c>
      <c r="U20" s="21" t="s">
        <v>47</v>
      </c>
      <c r="V20" s="21" t="s">
        <v>76</v>
      </c>
      <c r="W20" s="21" t="s">
        <v>77</v>
      </c>
      <c r="X20" s="21" t="s">
        <v>78</v>
      </c>
      <c r="Y20" s="22" t="s">
        <v>64</v>
      </c>
      <c r="Z20" s="23"/>
    </row>
    <row r="21" spans="2:26" s="1" customFormat="1" ht="24" customHeight="1" x14ac:dyDescent="0.25">
      <c r="B21" s="24" t="s">
        <v>79</v>
      </c>
      <c r="C21" s="25" t="s">
        <v>75</v>
      </c>
      <c r="D21" s="26" t="s">
        <v>23</v>
      </c>
      <c r="E21" s="27" t="s">
        <v>24</v>
      </c>
      <c r="F21" s="27" t="s">
        <v>25</v>
      </c>
      <c r="G21" s="27" t="s">
        <v>26</v>
      </c>
      <c r="H21" s="28" t="s">
        <v>27</v>
      </c>
      <c r="I21" s="28" t="s">
        <v>28</v>
      </c>
      <c r="J21" s="27" t="s">
        <v>29</v>
      </c>
      <c r="K21" s="28" t="s">
        <v>26</v>
      </c>
      <c r="L21" s="28" t="s">
        <v>30</v>
      </c>
      <c r="M21" s="27">
        <v>67</v>
      </c>
      <c r="N21" s="27"/>
      <c r="O21" s="28"/>
      <c r="P21" s="27"/>
      <c r="Q21" s="27"/>
      <c r="R21" s="27"/>
      <c r="S21" s="27"/>
      <c r="T21" s="27">
        <v>60</v>
      </c>
      <c r="U21" s="29" t="s">
        <v>80</v>
      </c>
      <c r="V21" s="29" t="s">
        <v>81</v>
      </c>
      <c r="W21" s="29"/>
      <c r="X21" s="29" t="s">
        <v>82</v>
      </c>
      <c r="Y21" s="30" t="s">
        <v>64</v>
      </c>
      <c r="Z21" s="23"/>
    </row>
    <row r="22" spans="2:26" s="1" customFormat="1" ht="24" customHeight="1" x14ac:dyDescent="0.25">
      <c r="B22" s="14" t="s">
        <v>83</v>
      </c>
      <c r="C22" s="15" t="s">
        <v>75</v>
      </c>
      <c r="D22" s="16" t="s">
        <v>23</v>
      </c>
      <c r="E22" s="17" t="s">
        <v>24</v>
      </c>
      <c r="F22" s="17" t="s">
        <v>25</v>
      </c>
      <c r="G22" s="17" t="s">
        <v>26</v>
      </c>
      <c r="H22" s="18" t="s">
        <v>27</v>
      </c>
      <c r="I22" s="18" t="s">
        <v>28</v>
      </c>
      <c r="J22" s="17" t="s">
        <v>29</v>
      </c>
      <c r="K22" s="18" t="s">
        <v>26</v>
      </c>
      <c r="L22" s="19" t="s">
        <v>30</v>
      </c>
      <c r="M22" s="20">
        <v>100</v>
      </c>
      <c r="N22" s="20"/>
      <c r="O22" s="19"/>
      <c r="P22" s="19"/>
      <c r="Q22" s="20"/>
      <c r="R22" s="20"/>
      <c r="S22" s="20"/>
      <c r="T22" s="20"/>
      <c r="U22" s="21"/>
      <c r="V22" s="21"/>
      <c r="W22" s="21"/>
      <c r="X22" s="21" t="s">
        <v>459</v>
      </c>
      <c r="Y22" s="22" t="s">
        <v>64</v>
      </c>
      <c r="Z22" s="23"/>
    </row>
    <row r="23" spans="2:26" s="1" customFormat="1" ht="24" customHeight="1" x14ac:dyDescent="0.25">
      <c r="B23" s="24" t="s">
        <v>502</v>
      </c>
      <c r="C23" s="25" t="s">
        <v>75</v>
      </c>
      <c r="D23" s="26" t="s">
        <v>23</v>
      </c>
      <c r="E23" s="27" t="s">
        <v>24</v>
      </c>
      <c r="F23" s="27" t="s">
        <v>25</v>
      </c>
      <c r="G23" s="27" t="s">
        <v>26</v>
      </c>
      <c r="H23" s="28" t="s">
        <v>27</v>
      </c>
      <c r="I23" s="28" t="s">
        <v>28</v>
      </c>
      <c r="J23" s="27" t="s">
        <v>29</v>
      </c>
      <c r="K23" s="28" t="s">
        <v>26</v>
      </c>
      <c r="L23" s="28" t="s">
        <v>30</v>
      </c>
      <c r="M23" s="27">
        <v>42</v>
      </c>
      <c r="N23" s="27"/>
      <c r="O23" s="28">
        <v>42</v>
      </c>
      <c r="P23" s="27"/>
      <c r="Q23" s="27"/>
      <c r="R23" s="27"/>
      <c r="S23" s="27"/>
      <c r="T23" s="27"/>
      <c r="U23" s="29" t="s">
        <v>84</v>
      </c>
      <c r="V23" s="29" t="s">
        <v>85</v>
      </c>
      <c r="W23" s="29" t="s">
        <v>86</v>
      </c>
      <c r="X23" s="29" t="s">
        <v>87</v>
      </c>
      <c r="Y23" s="30" t="s">
        <v>64</v>
      </c>
      <c r="Z23" s="23"/>
    </row>
    <row r="24" spans="2:26" s="1" customFormat="1" ht="24" customHeight="1" x14ac:dyDescent="0.25">
      <c r="B24" s="14" t="s">
        <v>504</v>
      </c>
      <c r="C24" s="15" t="s">
        <v>75</v>
      </c>
      <c r="D24" s="16" t="s">
        <v>23</v>
      </c>
      <c r="E24" s="17" t="s">
        <v>24</v>
      </c>
      <c r="F24" s="17" t="s">
        <v>25</v>
      </c>
      <c r="G24" s="17" t="s">
        <v>26</v>
      </c>
      <c r="H24" s="18" t="s">
        <v>27</v>
      </c>
      <c r="I24" s="18" t="s">
        <v>28</v>
      </c>
      <c r="J24" s="17" t="s">
        <v>29</v>
      </c>
      <c r="K24" s="18" t="s">
        <v>26</v>
      </c>
      <c r="L24" s="19" t="s">
        <v>30</v>
      </c>
      <c r="M24" s="20">
        <v>55</v>
      </c>
      <c r="N24" s="20"/>
      <c r="O24" s="19"/>
      <c r="P24" s="19"/>
      <c r="Q24" s="20"/>
      <c r="R24" s="20">
        <v>53</v>
      </c>
      <c r="S24" s="20"/>
      <c r="T24" s="20">
        <v>50</v>
      </c>
      <c r="U24" s="21" t="s">
        <v>47</v>
      </c>
      <c r="V24" s="21" t="s">
        <v>76</v>
      </c>
      <c r="W24" s="21" t="s">
        <v>77</v>
      </c>
      <c r="X24" s="21" t="s">
        <v>88</v>
      </c>
      <c r="Y24" s="22" t="s">
        <v>64</v>
      </c>
      <c r="Z24" s="23"/>
    </row>
    <row r="25" spans="2:26" s="1" customFormat="1" ht="24" customHeight="1" x14ac:dyDescent="0.25">
      <c r="B25" s="24" t="s">
        <v>503</v>
      </c>
      <c r="C25" s="25" t="s">
        <v>89</v>
      </c>
      <c r="D25" s="26" t="s">
        <v>23</v>
      </c>
      <c r="E25" s="27" t="s">
        <v>24</v>
      </c>
      <c r="F25" s="27" t="s">
        <v>25</v>
      </c>
      <c r="G25" s="27" t="s">
        <v>26</v>
      </c>
      <c r="H25" s="28" t="s">
        <v>27</v>
      </c>
      <c r="I25" s="28" t="s">
        <v>28</v>
      </c>
      <c r="J25" s="27" t="s">
        <v>29</v>
      </c>
      <c r="K25" s="28" t="s">
        <v>26</v>
      </c>
      <c r="L25" s="28" t="s">
        <v>30</v>
      </c>
      <c r="M25" s="27">
        <v>120</v>
      </c>
      <c r="N25" s="27"/>
      <c r="O25" s="28"/>
      <c r="P25" s="27"/>
      <c r="Q25" s="27"/>
      <c r="R25" s="27">
        <v>120</v>
      </c>
      <c r="S25" s="27"/>
      <c r="T25" s="27"/>
      <c r="U25" s="29" t="s">
        <v>47</v>
      </c>
      <c r="V25" s="29" t="s">
        <v>90</v>
      </c>
      <c r="W25" s="29" t="s">
        <v>77</v>
      </c>
      <c r="X25" s="29" t="s">
        <v>91</v>
      </c>
      <c r="Y25" s="30" t="s">
        <v>64</v>
      </c>
      <c r="Z25" s="23"/>
    </row>
    <row r="26" spans="2:26" s="1" customFormat="1" ht="24" customHeight="1" x14ac:dyDescent="0.25">
      <c r="B26" s="14" t="s">
        <v>509</v>
      </c>
      <c r="C26" s="15" t="s">
        <v>89</v>
      </c>
      <c r="D26" s="16" t="s">
        <v>23</v>
      </c>
      <c r="E26" s="17" t="s">
        <v>24</v>
      </c>
      <c r="F26" s="17" t="s">
        <v>25</v>
      </c>
      <c r="G26" s="17" t="s">
        <v>26</v>
      </c>
      <c r="H26" s="18" t="s">
        <v>27</v>
      </c>
      <c r="I26" s="18" t="s">
        <v>28</v>
      </c>
      <c r="J26" s="17" t="s">
        <v>29</v>
      </c>
      <c r="K26" s="18" t="s">
        <v>26</v>
      </c>
      <c r="L26" s="19" t="s">
        <v>30</v>
      </c>
      <c r="M26" s="20">
        <v>30</v>
      </c>
      <c r="N26" s="20"/>
      <c r="O26" s="19">
        <v>30</v>
      </c>
      <c r="P26" s="19"/>
      <c r="Q26" s="20"/>
      <c r="R26" s="20"/>
      <c r="S26" s="20"/>
      <c r="T26" s="20"/>
      <c r="U26" s="21" t="s">
        <v>84</v>
      </c>
      <c r="V26" s="21" t="s">
        <v>92</v>
      </c>
      <c r="W26" s="21" t="s">
        <v>86</v>
      </c>
      <c r="X26" s="21" t="s">
        <v>93</v>
      </c>
      <c r="Y26" s="22" t="s">
        <v>64</v>
      </c>
      <c r="Z26" s="23"/>
    </row>
    <row r="27" spans="2:26" s="1" customFormat="1" ht="24" customHeight="1" x14ac:dyDescent="0.25">
      <c r="B27" s="24" t="s">
        <v>510</v>
      </c>
      <c r="C27" s="25" t="s">
        <v>89</v>
      </c>
      <c r="D27" s="26" t="s">
        <v>23</v>
      </c>
      <c r="E27" s="27" t="s">
        <v>24</v>
      </c>
      <c r="F27" s="27" t="s">
        <v>25</v>
      </c>
      <c r="G27" s="27" t="s">
        <v>26</v>
      </c>
      <c r="H27" s="28" t="s">
        <v>27</v>
      </c>
      <c r="I27" s="28" t="s">
        <v>28</v>
      </c>
      <c r="J27" s="27" t="s">
        <v>29</v>
      </c>
      <c r="K27" s="28" t="s">
        <v>26</v>
      </c>
      <c r="L27" s="28" t="s">
        <v>30</v>
      </c>
      <c r="M27" s="27">
        <v>131</v>
      </c>
      <c r="N27" s="27"/>
      <c r="O27" s="28"/>
      <c r="P27" s="27"/>
      <c r="Q27" s="27"/>
      <c r="R27" s="27">
        <v>167</v>
      </c>
      <c r="S27" s="27"/>
      <c r="T27" s="27"/>
      <c r="U27" s="29" t="s">
        <v>47</v>
      </c>
      <c r="V27" s="29" t="s">
        <v>94</v>
      </c>
      <c r="W27" s="29" t="s">
        <v>77</v>
      </c>
      <c r="X27" s="29" t="s">
        <v>95</v>
      </c>
      <c r="Y27" s="30" t="s">
        <v>35</v>
      </c>
      <c r="Z27" s="23"/>
    </row>
    <row r="28" spans="2:26" s="1" customFormat="1" ht="24" customHeight="1" x14ac:dyDescent="0.25">
      <c r="B28" s="14" t="s">
        <v>511</v>
      </c>
      <c r="C28" s="15" t="s">
        <v>89</v>
      </c>
      <c r="D28" s="16" t="s">
        <v>23</v>
      </c>
      <c r="E28" s="17" t="s">
        <v>24</v>
      </c>
      <c r="F28" s="17" t="s">
        <v>25</v>
      </c>
      <c r="G28" s="17" t="s">
        <v>26</v>
      </c>
      <c r="H28" s="18" t="s">
        <v>27</v>
      </c>
      <c r="I28" s="18" t="s">
        <v>28</v>
      </c>
      <c r="J28" s="17" t="s">
        <v>29</v>
      </c>
      <c r="K28" s="18" t="s">
        <v>26</v>
      </c>
      <c r="L28" s="19" t="s">
        <v>30</v>
      </c>
      <c r="M28" s="20">
        <v>53</v>
      </c>
      <c r="N28" s="20"/>
      <c r="O28" s="19">
        <v>90</v>
      </c>
      <c r="P28" s="19"/>
      <c r="Q28" s="20"/>
      <c r="R28" s="20"/>
      <c r="S28" s="20"/>
      <c r="T28" s="20"/>
      <c r="U28" s="21" t="s">
        <v>84</v>
      </c>
      <c r="V28" s="21" t="s">
        <v>96</v>
      </c>
      <c r="W28" s="21" t="s">
        <v>86</v>
      </c>
      <c r="X28" s="21" t="s">
        <v>93</v>
      </c>
      <c r="Y28" s="22" t="s">
        <v>64</v>
      </c>
      <c r="Z28" s="23"/>
    </row>
    <row r="29" spans="2:26" s="1" customFormat="1" ht="24" customHeight="1" x14ac:dyDescent="0.25">
      <c r="B29" s="24" t="s">
        <v>512</v>
      </c>
      <c r="C29" s="25" t="s">
        <v>89</v>
      </c>
      <c r="D29" s="26" t="s">
        <v>23</v>
      </c>
      <c r="E29" s="27" t="s">
        <v>24</v>
      </c>
      <c r="F29" s="27" t="s">
        <v>25</v>
      </c>
      <c r="G29" s="27" t="s">
        <v>26</v>
      </c>
      <c r="H29" s="28" t="s">
        <v>27</v>
      </c>
      <c r="I29" s="28" t="s">
        <v>28</v>
      </c>
      <c r="J29" s="27" t="s">
        <v>29</v>
      </c>
      <c r="K29" s="28" t="s">
        <v>26</v>
      </c>
      <c r="L29" s="28" t="s">
        <v>30</v>
      </c>
      <c r="M29" s="27">
        <v>53</v>
      </c>
      <c r="N29" s="27"/>
      <c r="O29" s="28">
        <v>90</v>
      </c>
      <c r="P29" s="27"/>
      <c r="Q29" s="27"/>
      <c r="R29" s="27"/>
      <c r="S29" s="27"/>
      <c r="T29" s="27"/>
      <c r="U29" s="29" t="s">
        <v>84</v>
      </c>
      <c r="V29" s="29" t="s">
        <v>97</v>
      </c>
      <c r="W29" s="29" t="s">
        <v>86</v>
      </c>
      <c r="X29" s="29" t="s">
        <v>93</v>
      </c>
      <c r="Y29" s="30" t="s">
        <v>64</v>
      </c>
      <c r="Z29" s="23"/>
    </row>
    <row r="30" spans="2:26" s="1" customFormat="1" ht="24" customHeight="1" x14ac:dyDescent="0.25">
      <c r="B30" s="14" t="s">
        <v>513</v>
      </c>
      <c r="C30" s="15" t="s">
        <v>89</v>
      </c>
      <c r="D30" s="16" t="s">
        <v>23</v>
      </c>
      <c r="E30" s="17" t="s">
        <v>24</v>
      </c>
      <c r="F30" s="17" t="s">
        <v>25</v>
      </c>
      <c r="G30" s="17" t="s">
        <v>26</v>
      </c>
      <c r="H30" s="18" t="s">
        <v>27</v>
      </c>
      <c r="I30" s="18" t="s">
        <v>28</v>
      </c>
      <c r="J30" s="17" t="s">
        <v>29</v>
      </c>
      <c r="K30" s="18" t="s">
        <v>26</v>
      </c>
      <c r="L30" s="19" t="s">
        <v>30</v>
      </c>
      <c r="M30" s="20">
        <v>81</v>
      </c>
      <c r="N30" s="20"/>
      <c r="O30" s="19">
        <v>90</v>
      </c>
      <c r="P30" s="19"/>
      <c r="Q30" s="20"/>
      <c r="R30" s="20"/>
      <c r="S30" s="20"/>
      <c r="T30" s="20"/>
      <c r="U30" s="21" t="s">
        <v>84</v>
      </c>
      <c r="V30" s="21" t="s">
        <v>97</v>
      </c>
      <c r="W30" s="21" t="s">
        <v>86</v>
      </c>
      <c r="X30" s="21" t="s">
        <v>93</v>
      </c>
      <c r="Y30" s="22" t="s">
        <v>64</v>
      </c>
      <c r="Z30" s="23"/>
    </row>
    <row r="31" spans="2:26" s="1" customFormat="1" ht="24" customHeight="1" x14ac:dyDescent="0.25">
      <c r="B31" s="24" t="s">
        <v>514</v>
      </c>
      <c r="C31" s="25" t="s">
        <v>98</v>
      </c>
      <c r="D31" s="26" t="s">
        <v>99</v>
      </c>
      <c r="E31" s="27" t="s">
        <v>24</v>
      </c>
      <c r="F31" s="27" t="s">
        <v>100</v>
      </c>
      <c r="G31" s="27" t="s">
        <v>26</v>
      </c>
      <c r="H31" s="28" t="s">
        <v>27</v>
      </c>
      <c r="I31" s="28" t="s">
        <v>101</v>
      </c>
      <c r="J31" s="27" t="s">
        <v>29</v>
      </c>
      <c r="K31" s="28" t="s">
        <v>102</v>
      </c>
      <c r="L31" s="28" t="s">
        <v>103</v>
      </c>
      <c r="M31" s="27">
        <v>9</v>
      </c>
      <c r="N31" s="27">
        <v>20</v>
      </c>
      <c r="O31" s="28">
        <v>30</v>
      </c>
      <c r="P31" s="27">
        <v>12</v>
      </c>
      <c r="Q31" s="27">
        <v>10</v>
      </c>
      <c r="R31" s="27"/>
      <c r="S31" s="27"/>
      <c r="T31" s="27"/>
      <c r="U31" s="29" t="s">
        <v>104</v>
      </c>
      <c r="V31" s="29" t="s">
        <v>486</v>
      </c>
      <c r="W31" s="29" t="s">
        <v>105</v>
      </c>
      <c r="X31" s="29" t="s">
        <v>460</v>
      </c>
      <c r="Y31" s="30" t="s">
        <v>106</v>
      </c>
      <c r="Z31" s="23"/>
    </row>
    <row r="32" spans="2:26" s="1" customFormat="1" ht="24" customHeight="1" x14ac:dyDescent="0.25">
      <c r="B32" s="14" t="s">
        <v>107</v>
      </c>
      <c r="C32" s="15" t="s">
        <v>75</v>
      </c>
      <c r="D32" s="16" t="s">
        <v>99</v>
      </c>
      <c r="E32" s="17" t="s">
        <v>24</v>
      </c>
      <c r="F32" s="17" t="s">
        <v>100</v>
      </c>
      <c r="G32" s="17" t="s">
        <v>26</v>
      </c>
      <c r="H32" s="18" t="s">
        <v>27</v>
      </c>
      <c r="I32" s="18" t="s">
        <v>108</v>
      </c>
      <c r="J32" s="17" t="s">
        <v>29</v>
      </c>
      <c r="K32" s="18" t="s">
        <v>102</v>
      </c>
      <c r="L32" s="19" t="s">
        <v>103</v>
      </c>
      <c r="M32" s="20">
        <v>9</v>
      </c>
      <c r="N32" s="20"/>
      <c r="O32" s="19">
        <v>30</v>
      </c>
      <c r="P32" s="19">
        <v>30</v>
      </c>
      <c r="Q32" s="20"/>
      <c r="R32" s="20">
        <v>9</v>
      </c>
      <c r="S32" s="20"/>
      <c r="T32" s="20"/>
      <c r="U32" s="21" t="s">
        <v>47</v>
      </c>
      <c r="V32" s="21" t="s">
        <v>109</v>
      </c>
      <c r="W32" s="21" t="s">
        <v>110</v>
      </c>
      <c r="X32" s="21" t="s">
        <v>111</v>
      </c>
      <c r="Y32" s="22" t="s">
        <v>106</v>
      </c>
      <c r="Z32" s="23"/>
    </row>
    <row r="33" spans="2:26" s="1" customFormat="1" ht="24" customHeight="1" x14ac:dyDescent="0.25">
      <c r="B33" s="24" t="s">
        <v>112</v>
      </c>
      <c r="C33" s="25" t="s">
        <v>98</v>
      </c>
      <c r="D33" s="26" t="s">
        <v>99</v>
      </c>
      <c r="E33" s="27" t="s">
        <v>24</v>
      </c>
      <c r="F33" s="27" t="s">
        <v>100</v>
      </c>
      <c r="G33" s="27" t="s">
        <v>26</v>
      </c>
      <c r="H33" s="28" t="s">
        <v>27</v>
      </c>
      <c r="I33" s="28" t="s">
        <v>113</v>
      </c>
      <c r="J33" s="27" t="s">
        <v>29</v>
      </c>
      <c r="K33" s="28" t="s">
        <v>102</v>
      </c>
      <c r="L33" s="28" t="s">
        <v>103</v>
      </c>
      <c r="M33" s="27">
        <v>9</v>
      </c>
      <c r="N33" s="27">
        <v>20</v>
      </c>
      <c r="O33" s="28">
        <v>30</v>
      </c>
      <c r="P33" s="27">
        <v>12</v>
      </c>
      <c r="Q33" s="27">
        <v>10</v>
      </c>
      <c r="R33" s="27"/>
      <c r="S33" s="27"/>
      <c r="T33" s="27"/>
      <c r="U33" s="29" t="s">
        <v>104</v>
      </c>
      <c r="V33" s="29" t="s">
        <v>486</v>
      </c>
      <c r="W33" s="29" t="s">
        <v>105</v>
      </c>
      <c r="X33" s="29" t="s">
        <v>114</v>
      </c>
      <c r="Y33" s="30" t="s">
        <v>106</v>
      </c>
      <c r="Z33" s="23"/>
    </row>
    <row r="34" spans="2:26" s="1" customFormat="1" ht="24" customHeight="1" x14ac:dyDescent="0.25">
      <c r="B34" s="14" t="s">
        <v>115</v>
      </c>
      <c r="C34" s="15" t="s">
        <v>75</v>
      </c>
      <c r="D34" s="16" t="s">
        <v>116</v>
      </c>
      <c r="E34" s="17" t="s">
        <v>117</v>
      </c>
      <c r="F34" s="17" t="s">
        <v>118</v>
      </c>
      <c r="G34" s="17" t="s">
        <v>26</v>
      </c>
      <c r="H34" s="18" t="s">
        <v>27</v>
      </c>
      <c r="I34" s="18" t="s">
        <v>28</v>
      </c>
      <c r="J34" s="17" t="s">
        <v>29</v>
      </c>
      <c r="K34" s="18" t="s">
        <v>119</v>
      </c>
      <c r="L34" s="19" t="s">
        <v>120</v>
      </c>
      <c r="M34" s="20">
        <v>25</v>
      </c>
      <c r="N34" s="20"/>
      <c r="O34" s="19">
        <v>45</v>
      </c>
      <c r="P34" s="19"/>
      <c r="Q34" s="20"/>
      <c r="R34" s="20"/>
      <c r="S34" s="20"/>
      <c r="T34" s="20"/>
      <c r="U34" s="21" t="s">
        <v>84</v>
      </c>
      <c r="V34" s="21" t="s">
        <v>121</v>
      </c>
      <c r="W34" s="21" t="s">
        <v>122</v>
      </c>
      <c r="X34" s="21" t="s">
        <v>123</v>
      </c>
      <c r="Y34" s="22" t="s">
        <v>124</v>
      </c>
      <c r="Z34" s="23"/>
    </row>
    <row r="35" spans="2:26" s="1" customFormat="1" ht="24" customHeight="1" x14ac:dyDescent="0.25">
      <c r="B35" s="24" t="s">
        <v>125</v>
      </c>
      <c r="C35" s="25" t="s">
        <v>22</v>
      </c>
      <c r="D35" s="26" t="s">
        <v>116</v>
      </c>
      <c r="E35" s="27" t="s">
        <v>117</v>
      </c>
      <c r="F35" s="27" t="s">
        <v>126</v>
      </c>
      <c r="G35" s="27" t="s">
        <v>30</v>
      </c>
      <c r="H35" s="28" t="s">
        <v>27</v>
      </c>
      <c r="I35" s="28" t="s">
        <v>28</v>
      </c>
      <c r="J35" s="27" t="s">
        <v>29</v>
      </c>
      <c r="K35" s="28" t="s">
        <v>30</v>
      </c>
      <c r="L35" s="28" t="s">
        <v>127</v>
      </c>
      <c r="M35" s="27">
        <v>210</v>
      </c>
      <c r="N35" s="27"/>
      <c r="O35" s="28">
        <v>210</v>
      </c>
      <c r="P35" s="27"/>
      <c r="Q35" s="27"/>
      <c r="R35" s="27"/>
      <c r="S35" s="27"/>
      <c r="T35" s="27"/>
      <c r="U35" s="29" t="s">
        <v>84</v>
      </c>
      <c r="V35" s="29" t="s">
        <v>128</v>
      </c>
      <c r="W35" s="29" t="s">
        <v>129</v>
      </c>
      <c r="X35" s="29"/>
      <c r="Y35" s="30" t="s">
        <v>124</v>
      </c>
      <c r="Z35" s="23"/>
    </row>
    <row r="36" spans="2:26" s="1" customFormat="1" ht="24" customHeight="1" x14ac:dyDescent="0.25">
      <c r="B36" s="14" t="s">
        <v>515</v>
      </c>
      <c r="C36" s="15" t="s">
        <v>75</v>
      </c>
      <c r="D36" s="16" t="s">
        <v>130</v>
      </c>
      <c r="E36" s="17" t="s">
        <v>117</v>
      </c>
      <c r="F36" s="17" t="s">
        <v>131</v>
      </c>
      <c r="G36" s="17" t="s">
        <v>26</v>
      </c>
      <c r="H36" s="18" t="s">
        <v>27</v>
      </c>
      <c r="I36" s="18" t="s">
        <v>28</v>
      </c>
      <c r="J36" s="17" t="s">
        <v>29</v>
      </c>
      <c r="K36" s="18" t="s">
        <v>26</v>
      </c>
      <c r="L36" s="19" t="s">
        <v>132</v>
      </c>
      <c r="M36" s="20">
        <v>50</v>
      </c>
      <c r="N36" s="20">
        <v>45</v>
      </c>
      <c r="O36" s="19"/>
      <c r="P36" s="19"/>
      <c r="Q36" s="20"/>
      <c r="R36" s="20"/>
      <c r="S36" s="20"/>
      <c r="T36" s="20"/>
      <c r="U36" s="21" t="s">
        <v>60</v>
      </c>
      <c r="V36" s="21" t="s">
        <v>133</v>
      </c>
      <c r="W36" s="21" t="s">
        <v>134</v>
      </c>
      <c r="X36" s="21" t="s">
        <v>135</v>
      </c>
      <c r="Y36" s="22" t="s">
        <v>136</v>
      </c>
      <c r="Z36" s="23"/>
    </row>
    <row r="37" spans="2:26" s="1" customFormat="1" ht="24" customHeight="1" x14ac:dyDescent="0.25">
      <c r="B37" s="24" t="s">
        <v>516</v>
      </c>
      <c r="C37" s="25" t="s">
        <v>75</v>
      </c>
      <c r="D37" s="26" t="s">
        <v>130</v>
      </c>
      <c r="E37" s="27" t="s">
        <v>117</v>
      </c>
      <c r="F37" s="27" t="s">
        <v>131</v>
      </c>
      <c r="G37" s="27" t="s">
        <v>26</v>
      </c>
      <c r="H37" s="28" t="s">
        <v>27</v>
      </c>
      <c r="I37" s="28" t="s">
        <v>28</v>
      </c>
      <c r="J37" s="27" t="s">
        <v>29</v>
      </c>
      <c r="K37" s="28" t="s">
        <v>26</v>
      </c>
      <c r="L37" s="28" t="s">
        <v>132</v>
      </c>
      <c r="M37" s="27">
        <v>52</v>
      </c>
      <c r="N37" s="27">
        <v>45</v>
      </c>
      <c r="O37" s="28"/>
      <c r="P37" s="27"/>
      <c r="Q37" s="27"/>
      <c r="R37" s="27"/>
      <c r="S37" s="27"/>
      <c r="T37" s="27"/>
      <c r="U37" s="29" t="s">
        <v>60</v>
      </c>
      <c r="V37" s="29" t="s">
        <v>133</v>
      </c>
      <c r="W37" s="29" t="s">
        <v>134</v>
      </c>
      <c r="X37" s="29" t="s">
        <v>137</v>
      </c>
      <c r="Y37" s="30" t="s">
        <v>138</v>
      </c>
      <c r="Z37" s="23"/>
    </row>
    <row r="38" spans="2:26" s="1" customFormat="1" ht="24" customHeight="1" x14ac:dyDescent="0.25">
      <c r="B38" s="14" t="s">
        <v>517</v>
      </c>
      <c r="C38" s="15" t="s">
        <v>75</v>
      </c>
      <c r="D38" s="16" t="s">
        <v>130</v>
      </c>
      <c r="E38" s="17" t="s">
        <v>117</v>
      </c>
      <c r="F38" s="17" t="s">
        <v>131</v>
      </c>
      <c r="G38" s="17" t="s">
        <v>26</v>
      </c>
      <c r="H38" s="18" t="s">
        <v>139</v>
      </c>
      <c r="I38" s="18" t="s">
        <v>28</v>
      </c>
      <c r="J38" s="17" t="s">
        <v>29</v>
      </c>
      <c r="K38" s="18" t="s">
        <v>26</v>
      </c>
      <c r="L38" s="19" t="s">
        <v>132</v>
      </c>
      <c r="M38" s="20">
        <v>1</v>
      </c>
      <c r="N38" s="20">
        <v>28</v>
      </c>
      <c r="O38" s="19"/>
      <c r="P38" s="19">
        <v>2</v>
      </c>
      <c r="Q38" s="20"/>
      <c r="R38" s="20"/>
      <c r="S38" s="20"/>
      <c r="T38" s="20"/>
      <c r="U38" s="21" t="s">
        <v>31</v>
      </c>
      <c r="V38" s="21" t="s">
        <v>140</v>
      </c>
      <c r="W38" s="21" t="s">
        <v>141</v>
      </c>
      <c r="X38" s="21" t="s">
        <v>142</v>
      </c>
      <c r="Y38" s="22" t="s">
        <v>143</v>
      </c>
      <c r="Z38" s="23"/>
    </row>
    <row r="39" spans="2:26" s="1" customFormat="1" ht="24" customHeight="1" x14ac:dyDescent="0.25">
      <c r="B39" s="24" t="s">
        <v>144</v>
      </c>
      <c r="C39" s="25" t="s">
        <v>75</v>
      </c>
      <c r="D39" s="26" t="s">
        <v>130</v>
      </c>
      <c r="E39" s="27" t="s">
        <v>117</v>
      </c>
      <c r="F39" s="27" t="s">
        <v>131</v>
      </c>
      <c r="G39" s="27" t="s">
        <v>26</v>
      </c>
      <c r="H39" s="28" t="s">
        <v>139</v>
      </c>
      <c r="I39" s="28" t="s">
        <v>28</v>
      </c>
      <c r="J39" s="27" t="s">
        <v>29</v>
      </c>
      <c r="K39" s="28" t="s">
        <v>26</v>
      </c>
      <c r="L39" s="28" t="s">
        <v>132</v>
      </c>
      <c r="M39" s="27">
        <v>1</v>
      </c>
      <c r="N39" s="27">
        <v>28</v>
      </c>
      <c r="O39" s="28"/>
      <c r="P39" s="27">
        <v>2</v>
      </c>
      <c r="Q39" s="27"/>
      <c r="R39" s="27"/>
      <c r="S39" s="27"/>
      <c r="T39" s="27"/>
      <c r="U39" s="29" t="s">
        <v>31</v>
      </c>
      <c r="V39" s="29" t="s">
        <v>145</v>
      </c>
      <c r="W39" s="29" t="s">
        <v>141</v>
      </c>
      <c r="X39" s="29" t="s">
        <v>142</v>
      </c>
      <c r="Y39" s="30" t="s">
        <v>143</v>
      </c>
      <c r="Z39" s="23"/>
    </row>
    <row r="40" spans="2:26" s="1" customFormat="1" ht="24" customHeight="1" x14ac:dyDescent="0.25">
      <c r="B40" s="14" t="s">
        <v>146</v>
      </c>
      <c r="C40" s="15" t="s">
        <v>75</v>
      </c>
      <c r="D40" s="16" t="s">
        <v>130</v>
      </c>
      <c r="E40" s="17" t="s">
        <v>117</v>
      </c>
      <c r="F40" s="17" t="s">
        <v>131</v>
      </c>
      <c r="G40" s="17" t="s">
        <v>26</v>
      </c>
      <c r="H40" s="18" t="s">
        <v>139</v>
      </c>
      <c r="I40" s="18" t="s">
        <v>28</v>
      </c>
      <c r="J40" s="17" t="s">
        <v>29</v>
      </c>
      <c r="K40" s="18" t="s">
        <v>26</v>
      </c>
      <c r="L40" s="19" t="s">
        <v>132</v>
      </c>
      <c r="M40" s="20">
        <v>1</v>
      </c>
      <c r="N40" s="20">
        <v>28</v>
      </c>
      <c r="O40" s="19"/>
      <c r="P40" s="19">
        <v>2</v>
      </c>
      <c r="Q40" s="20"/>
      <c r="R40" s="20"/>
      <c r="S40" s="20"/>
      <c r="T40" s="20"/>
      <c r="U40" s="21" t="s">
        <v>31</v>
      </c>
      <c r="V40" s="21" t="s">
        <v>145</v>
      </c>
      <c r="W40" s="21" t="s">
        <v>141</v>
      </c>
      <c r="X40" s="21" t="s">
        <v>142</v>
      </c>
      <c r="Y40" s="22" t="s">
        <v>143</v>
      </c>
      <c r="Z40" s="23"/>
    </row>
    <row r="41" spans="2:26" s="1" customFormat="1" ht="24" customHeight="1" x14ac:dyDescent="0.25">
      <c r="B41" s="24" t="s">
        <v>518</v>
      </c>
      <c r="C41" s="25" t="s">
        <v>75</v>
      </c>
      <c r="D41" s="26" t="s">
        <v>130</v>
      </c>
      <c r="E41" s="27" t="s">
        <v>117</v>
      </c>
      <c r="F41" s="27" t="s">
        <v>131</v>
      </c>
      <c r="G41" s="27" t="s">
        <v>26</v>
      </c>
      <c r="H41" s="28" t="s">
        <v>147</v>
      </c>
      <c r="I41" s="28" t="s">
        <v>28</v>
      </c>
      <c r="J41" s="27" t="s">
        <v>29</v>
      </c>
      <c r="K41" s="28" t="s">
        <v>26</v>
      </c>
      <c r="L41" s="28" t="s">
        <v>148</v>
      </c>
      <c r="M41" s="27">
        <v>54</v>
      </c>
      <c r="N41" s="27">
        <v>45</v>
      </c>
      <c r="O41" s="28"/>
      <c r="P41" s="27"/>
      <c r="Q41" s="27"/>
      <c r="R41" s="27"/>
      <c r="S41" s="27"/>
      <c r="T41" s="27">
        <v>52</v>
      </c>
      <c r="U41" s="29" t="s">
        <v>60</v>
      </c>
      <c r="V41" s="29" t="s">
        <v>149</v>
      </c>
      <c r="W41" s="29" t="s">
        <v>150</v>
      </c>
      <c r="X41" s="29" t="s">
        <v>151</v>
      </c>
      <c r="Y41" s="30" t="s">
        <v>152</v>
      </c>
      <c r="Z41" s="23"/>
    </row>
    <row r="42" spans="2:26" s="1" customFormat="1" ht="24" customHeight="1" x14ac:dyDescent="0.25">
      <c r="B42" s="14" t="s">
        <v>505</v>
      </c>
      <c r="C42" s="15" t="s">
        <v>22</v>
      </c>
      <c r="D42" s="16" t="s">
        <v>116</v>
      </c>
      <c r="E42" s="17" t="s">
        <v>117</v>
      </c>
      <c r="F42" s="17" t="s">
        <v>118</v>
      </c>
      <c r="G42" s="17" t="s">
        <v>30</v>
      </c>
      <c r="H42" s="18" t="s">
        <v>69</v>
      </c>
      <c r="I42" s="18" t="s">
        <v>28</v>
      </c>
      <c r="J42" s="17" t="s">
        <v>29</v>
      </c>
      <c r="K42" s="18" t="s">
        <v>30</v>
      </c>
      <c r="L42" s="19" t="s">
        <v>148</v>
      </c>
      <c r="M42" s="20">
        <v>270</v>
      </c>
      <c r="N42" s="20"/>
      <c r="O42" s="19"/>
      <c r="P42" s="19">
        <v>210</v>
      </c>
      <c r="Q42" s="20"/>
      <c r="R42" s="20"/>
      <c r="S42" s="20"/>
      <c r="T42" s="20">
        <v>225</v>
      </c>
      <c r="U42" s="21" t="s">
        <v>31</v>
      </c>
      <c r="V42" s="21" t="s">
        <v>153</v>
      </c>
      <c r="W42" s="21" t="s">
        <v>154</v>
      </c>
      <c r="X42" s="21"/>
      <c r="Y42" s="22" t="s">
        <v>124</v>
      </c>
      <c r="Z42" s="23"/>
    </row>
    <row r="43" spans="2:26" s="1" customFormat="1" ht="24" customHeight="1" x14ac:dyDescent="0.25">
      <c r="B43" s="24" t="s">
        <v>519</v>
      </c>
      <c r="C43" s="25" t="s">
        <v>89</v>
      </c>
      <c r="D43" s="26" t="s">
        <v>130</v>
      </c>
      <c r="E43" s="27" t="s">
        <v>24</v>
      </c>
      <c r="F43" s="27" t="s">
        <v>131</v>
      </c>
      <c r="G43" s="27" t="s">
        <v>26</v>
      </c>
      <c r="H43" s="28" t="s">
        <v>139</v>
      </c>
      <c r="I43" s="28" t="s">
        <v>28</v>
      </c>
      <c r="J43" s="27" t="s">
        <v>29</v>
      </c>
      <c r="K43" s="28" t="s">
        <v>26</v>
      </c>
      <c r="L43" s="28" t="s">
        <v>155</v>
      </c>
      <c r="M43" s="27">
        <v>70</v>
      </c>
      <c r="N43" s="27"/>
      <c r="O43" s="28">
        <v>90</v>
      </c>
      <c r="P43" s="27"/>
      <c r="Q43" s="27"/>
      <c r="R43" s="27"/>
      <c r="S43" s="27"/>
      <c r="T43" s="27"/>
      <c r="U43" s="29" t="s">
        <v>84</v>
      </c>
      <c r="V43" s="29" t="s">
        <v>156</v>
      </c>
      <c r="W43" s="29" t="s">
        <v>157</v>
      </c>
      <c r="X43" s="29"/>
      <c r="Y43" s="30" t="s">
        <v>158</v>
      </c>
      <c r="Z43" s="23"/>
    </row>
    <row r="44" spans="2:26" s="1" customFormat="1" ht="24" customHeight="1" x14ac:dyDescent="0.25">
      <c r="B44" s="14" t="s">
        <v>520</v>
      </c>
      <c r="C44" s="15" t="s">
        <v>22</v>
      </c>
      <c r="D44" s="16" t="s">
        <v>130</v>
      </c>
      <c r="E44" s="17" t="s">
        <v>117</v>
      </c>
      <c r="F44" s="17" t="s">
        <v>131</v>
      </c>
      <c r="G44" s="17" t="s">
        <v>26</v>
      </c>
      <c r="H44" s="18" t="s">
        <v>139</v>
      </c>
      <c r="I44" s="18" t="s">
        <v>28</v>
      </c>
      <c r="J44" s="17" t="s">
        <v>29</v>
      </c>
      <c r="K44" s="18" t="s">
        <v>30</v>
      </c>
      <c r="L44" s="19" t="s">
        <v>148</v>
      </c>
      <c r="M44" s="20">
        <v>350</v>
      </c>
      <c r="N44" s="20">
        <v>547</v>
      </c>
      <c r="O44" s="19"/>
      <c r="P44" s="19"/>
      <c r="Q44" s="20"/>
      <c r="R44" s="20"/>
      <c r="S44" s="20"/>
      <c r="T44" s="20"/>
      <c r="U44" s="21" t="s">
        <v>60</v>
      </c>
      <c r="V44" s="21" t="s">
        <v>159</v>
      </c>
      <c r="W44" s="21" t="s">
        <v>160</v>
      </c>
      <c r="X44" s="21"/>
      <c r="Y44" s="22" t="s">
        <v>161</v>
      </c>
      <c r="Z44" s="23"/>
    </row>
    <row r="45" spans="2:26" s="1" customFormat="1" ht="24" customHeight="1" x14ac:dyDescent="0.25">
      <c r="B45" s="24" t="s">
        <v>521</v>
      </c>
      <c r="C45" s="25" t="s">
        <v>22</v>
      </c>
      <c r="D45" s="26" t="s">
        <v>130</v>
      </c>
      <c r="E45" s="27" t="s">
        <v>117</v>
      </c>
      <c r="F45" s="27" t="s">
        <v>131</v>
      </c>
      <c r="G45" s="27" t="s">
        <v>26</v>
      </c>
      <c r="H45" s="28" t="s">
        <v>139</v>
      </c>
      <c r="I45" s="28" t="s">
        <v>28</v>
      </c>
      <c r="J45" s="27" t="s">
        <v>29</v>
      </c>
      <c r="K45" s="28" t="s">
        <v>30</v>
      </c>
      <c r="L45" s="28" t="s">
        <v>132</v>
      </c>
      <c r="M45" s="27">
        <v>350</v>
      </c>
      <c r="N45" s="27">
        <v>547</v>
      </c>
      <c r="O45" s="28"/>
      <c r="P45" s="27"/>
      <c r="Q45" s="27"/>
      <c r="R45" s="27"/>
      <c r="S45" s="27"/>
      <c r="T45" s="27"/>
      <c r="U45" s="29" t="s">
        <v>60</v>
      </c>
      <c r="V45" s="29" t="s">
        <v>133</v>
      </c>
      <c r="W45" s="29" t="s">
        <v>134</v>
      </c>
      <c r="X45" s="29" t="s">
        <v>162</v>
      </c>
      <c r="Y45" s="30" t="s">
        <v>143</v>
      </c>
      <c r="Z45" s="23"/>
    </row>
    <row r="46" spans="2:26" s="1" customFormat="1" ht="24" customHeight="1" x14ac:dyDescent="0.25">
      <c r="B46" s="14" t="s">
        <v>522</v>
      </c>
      <c r="C46" s="15" t="s">
        <v>22</v>
      </c>
      <c r="D46" s="16" t="s">
        <v>116</v>
      </c>
      <c r="E46" s="17" t="s">
        <v>117</v>
      </c>
      <c r="F46" s="17" t="s">
        <v>118</v>
      </c>
      <c r="G46" s="17" t="s">
        <v>26</v>
      </c>
      <c r="H46" s="18" t="s">
        <v>69</v>
      </c>
      <c r="I46" s="18" t="s">
        <v>28</v>
      </c>
      <c r="J46" s="17" t="s">
        <v>29</v>
      </c>
      <c r="K46" s="18" t="s">
        <v>30</v>
      </c>
      <c r="L46" s="19" t="s">
        <v>163</v>
      </c>
      <c r="M46" s="20">
        <v>365</v>
      </c>
      <c r="N46" s="20">
        <v>270</v>
      </c>
      <c r="O46" s="19"/>
      <c r="P46" s="19"/>
      <c r="Q46" s="20"/>
      <c r="R46" s="20"/>
      <c r="S46" s="20"/>
      <c r="T46" s="20">
        <v>270</v>
      </c>
      <c r="U46" s="21" t="s">
        <v>60</v>
      </c>
      <c r="V46" s="21" t="s">
        <v>603</v>
      </c>
      <c r="W46" s="21" t="s">
        <v>164</v>
      </c>
      <c r="X46" s="21" t="s">
        <v>165</v>
      </c>
      <c r="Y46" s="22" t="s">
        <v>124</v>
      </c>
      <c r="Z46" s="23"/>
    </row>
    <row r="47" spans="2:26" s="1" customFormat="1" ht="28.5" customHeight="1" x14ac:dyDescent="0.25">
      <c r="B47" s="24" t="s">
        <v>523</v>
      </c>
      <c r="C47" s="25" t="s">
        <v>22</v>
      </c>
      <c r="D47" s="26" t="s">
        <v>130</v>
      </c>
      <c r="E47" s="27" t="s">
        <v>117</v>
      </c>
      <c r="F47" s="27" t="s">
        <v>131</v>
      </c>
      <c r="G47" s="27" t="s">
        <v>26</v>
      </c>
      <c r="H47" s="28" t="s">
        <v>139</v>
      </c>
      <c r="I47" s="28" t="s">
        <v>28</v>
      </c>
      <c r="J47" s="27" t="s">
        <v>29</v>
      </c>
      <c r="K47" s="28" t="s">
        <v>30</v>
      </c>
      <c r="L47" s="28" t="s">
        <v>132</v>
      </c>
      <c r="M47" s="27">
        <v>350</v>
      </c>
      <c r="N47" s="27">
        <v>547</v>
      </c>
      <c r="O47" s="28"/>
      <c r="P47" s="27"/>
      <c r="Q47" s="27"/>
      <c r="R47" s="27"/>
      <c r="S47" s="27"/>
      <c r="T47" s="27"/>
      <c r="U47" s="29" t="s">
        <v>60</v>
      </c>
      <c r="V47" s="29" t="s">
        <v>133</v>
      </c>
      <c r="W47" s="29" t="s">
        <v>166</v>
      </c>
      <c r="X47" s="29" t="s">
        <v>162</v>
      </c>
      <c r="Y47" s="30" t="s">
        <v>138</v>
      </c>
      <c r="Z47" s="23"/>
    </row>
    <row r="48" spans="2:26" s="1" customFormat="1" ht="24" customHeight="1" x14ac:dyDescent="0.25">
      <c r="B48" s="14" t="s">
        <v>167</v>
      </c>
      <c r="C48" s="15" t="s">
        <v>75</v>
      </c>
      <c r="D48" s="16" t="s">
        <v>168</v>
      </c>
      <c r="E48" s="17" t="s">
        <v>117</v>
      </c>
      <c r="F48" s="17" t="s">
        <v>118</v>
      </c>
      <c r="G48" s="17" t="s">
        <v>26</v>
      </c>
      <c r="H48" s="18"/>
      <c r="I48" s="18" t="s">
        <v>28</v>
      </c>
      <c r="J48" s="17" t="s">
        <v>29</v>
      </c>
      <c r="K48" s="18" t="s">
        <v>30</v>
      </c>
      <c r="L48" s="19" t="s">
        <v>148</v>
      </c>
      <c r="M48" s="20">
        <v>60</v>
      </c>
      <c r="N48" s="20"/>
      <c r="O48" s="19">
        <v>45</v>
      </c>
      <c r="P48" s="19"/>
      <c r="Q48" s="20"/>
      <c r="R48" s="20"/>
      <c r="S48" s="20"/>
      <c r="T48" s="20"/>
      <c r="U48" s="21" t="s">
        <v>84</v>
      </c>
      <c r="V48" s="21" t="s">
        <v>470</v>
      </c>
      <c r="W48" s="21" t="s">
        <v>157</v>
      </c>
      <c r="X48" s="21"/>
      <c r="Y48" s="22"/>
      <c r="Z48" s="23"/>
    </row>
    <row r="49" spans="2:26" s="1" customFormat="1" ht="24" customHeight="1" x14ac:dyDescent="0.25">
      <c r="B49" s="24" t="s">
        <v>524</v>
      </c>
      <c r="C49" s="25" t="s">
        <v>22</v>
      </c>
      <c r="D49" s="26" t="s">
        <v>130</v>
      </c>
      <c r="E49" s="27" t="s">
        <v>117</v>
      </c>
      <c r="F49" s="27" t="s">
        <v>131</v>
      </c>
      <c r="G49" s="27" t="s">
        <v>26</v>
      </c>
      <c r="H49" s="28" t="s">
        <v>139</v>
      </c>
      <c r="I49" s="28" t="s">
        <v>28</v>
      </c>
      <c r="J49" s="27" t="s">
        <v>29</v>
      </c>
      <c r="K49" s="28" t="s">
        <v>30</v>
      </c>
      <c r="L49" s="28" t="s">
        <v>148</v>
      </c>
      <c r="M49" s="27">
        <v>350</v>
      </c>
      <c r="N49" s="27">
        <v>547</v>
      </c>
      <c r="O49" s="28"/>
      <c r="P49" s="27"/>
      <c r="Q49" s="27"/>
      <c r="R49" s="27"/>
      <c r="S49" s="27"/>
      <c r="T49" s="27"/>
      <c r="U49" s="29" t="s">
        <v>60</v>
      </c>
      <c r="V49" s="29" t="s">
        <v>170</v>
      </c>
      <c r="W49" s="29" t="s">
        <v>150</v>
      </c>
      <c r="X49" s="29" t="s">
        <v>171</v>
      </c>
      <c r="Y49" s="30" t="s">
        <v>152</v>
      </c>
      <c r="Z49" s="23"/>
    </row>
    <row r="50" spans="2:26" s="1" customFormat="1" ht="24" customHeight="1" x14ac:dyDescent="0.25">
      <c r="B50" s="14" t="s">
        <v>525</v>
      </c>
      <c r="C50" s="15" t="s">
        <v>22</v>
      </c>
      <c r="D50" s="16" t="s">
        <v>130</v>
      </c>
      <c r="E50" s="17" t="s">
        <v>117</v>
      </c>
      <c r="F50" s="17" t="s">
        <v>131</v>
      </c>
      <c r="G50" s="17" t="s">
        <v>26</v>
      </c>
      <c r="H50" s="18" t="s">
        <v>139</v>
      </c>
      <c r="I50" s="18" t="s">
        <v>28</v>
      </c>
      <c r="J50" s="17" t="s">
        <v>29</v>
      </c>
      <c r="K50" s="18" t="s">
        <v>30</v>
      </c>
      <c r="L50" s="19" t="s">
        <v>148</v>
      </c>
      <c r="M50" s="20">
        <v>350</v>
      </c>
      <c r="N50" s="20">
        <v>547</v>
      </c>
      <c r="O50" s="19"/>
      <c r="P50" s="19"/>
      <c r="Q50" s="20"/>
      <c r="R50" s="20"/>
      <c r="S50" s="20"/>
      <c r="T50" s="20"/>
      <c r="U50" s="21" t="s">
        <v>60</v>
      </c>
      <c r="V50" s="21" t="s">
        <v>170</v>
      </c>
      <c r="W50" s="21" t="s">
        <v>172</v>
      </c>
      <c r="X50" s="21" t="s">
        <v>173</v>
      </c>
      <c r="Y50" s="22" t="s">
        <v>174</v>
      </c>
      <c r="Z50" s="23"/>
    </row>
    <row r="51" spans="2:26" s="1" customFormat="1" ht="24" customHeight="1" x14ac:dyDescent="0.25">
      <c r="B51" s="24" t="s">
        <v>526</v>
      </c>
      <c r="C51" s="25" t="s">
        <v>22</v>
      </c>
      <c r="D51" s="26" t="s">
        <v>116</v>
      </c>
      <c r="E51" s="27" t="s">
        <v>117</v>
      </c>
      <c r="F51" s="27" t="s">
        <v>131</v>
      </c>
      <c r="G51" s="27" t="s">
        <v>26</v>
      </c>
      <c r="H51" s="28" t="s">
        <v>69</v>
      </c>
      <c r="I51" s="28" t="s">
        <v>28</v>
      </c>
      <c r="J51" s="27" t="s">
        <v>29</v>
      </c>
      <c r="K51" s="28" t="s">
        <v>30</v>
      </c>
      <c r="L51" s="28" t="s">
        <v>175</v>
      </c>
      <c r="M51" s="27">
        <v>365</v>
      </c>
      <c r="N51" s="27">
        <v>270</v>
      </c>
      <c r="O51" s="28"/>
      <c r="P51" s="27"/>
      <c r="Q51" s="27"/>
      <c r="R51" s="27"/>
      <c r="S51" s="27"/>
      <c r="T51" s="27">
        <v>270</v>
      </c>
      <c r="U51" s="29" t="s">
        <v>60</v>
      </c>
      <c r="V51" s="29" t="s">
        <v>603</v>
      </c>
      <c r="W51" s="29" t="s">
        <v>164</v>
      </c>
      <c r="X51" s="29" t="s">
        <v>176</v>
      </c>
      <c r="Y51" s="30" t="s">
        <v>124</v>
      </c>
      <c r="Z51" s="23"/>
    </row>
    <row r="52" spans="2:26" s="1" customFormat="1" ht="24" customHeight="1" x14ac:dyDescent="0.25">
      <c r="B52" s="14" t="s">
        <v>527</v>
      </c>
      <c r="C52" s="15" t="s">
        <v>22</v>
      </c>
      <c r="D52" s="16" t="s">
        <v>116</v>
      </c>
      <c r="E52" s="17" t="s">
        <v>117</v>
      </c>
      <c r="F52" s="17" t="s">
        <v>118</v>
      </c>
      <c r="G52" s="17" t="s">
        <v>26</v>
      </c>
      <c r="H52" s="18" t="s">
        <v>69</v>
      </c>
      <c r="I52" s="18" t="s">
        <v>28</v>
      </c>
      <c r="J52" s="17" t="s">
        <v>29</v>
      </c>
      <c r="K52" s="18" t="s">
        <v>30</v>
      </c>
      <c r="L52" s="19" t="s">
        <v>148</v>
      </c>
      <c r="M52" s="20">
        <v>240</v>
      </c>
      <c r="N52" s="20">
        <v>180</v>
      </c>
      <c r="O52" s="19"/>
      <c r="P52" s="19"/>
      <c r="Q52" s="20"/>
      <c r="R52" s="20"/>
      <c r="S52" s="20"/>
      <c r="T52" s="20">
        <v>180</v>
      </c>
      <c r="U52" s="21" t="s">
        <v>60</v>
      </c>
      <c r="V52" s="21" t="s">
        <v>607</v>
      </c>
      <c r="W52" s="21" t="s">
        <v>594</v>
      </c>
      <c r="X52" s="21" t="s">
        <v>612</v>
      </c>
      <c r="Y52" s="22" t="s">
        <v>124</v>
      </c>
      <c r="Z52" s="23"/>
    </row>
    <row r="53" spans="2:26" s="1" customFormat="1" ht="24" customHeight="1" x14ac:dyDescent="0.25">
      <c r="B53" s="24" t="s">
        <v>527</v>
      </c>
      <c r="C53" s="25" t="s">
        <v>75</v>
      </c>
      <c r="D53" s="26" t="s">
        <v>116</v>
      </c>
      <c r="E53" s="27" t="s">
        <v>117</v>
      </c>
      <c r="F53" s="27" t="s">
        <v>118</v>
      </c>
      <c r="G53" s="27" t="s">
        <v>30</v>
      </c>
      <c r="H53" s="28" t="s">
        <v>69</v>
      </c>
      <c r="I53" s="28" t="s">
        <v>28</v>
      </c>
      <c r="J53" s="27" t="s">
        <v>29</v>
      </c>
      <c r="K53" s="28" t="s">
        <v>30</v>
      </c>
      <c r="L53" s="28" t="s">
        <v>120</v>
      </c>
      <c r="M53" s="27">
        <v>28</v>
      </c>
      <c r="N53" s="27"/>
      <c r="O53" s="28"/>
      <c r="P53" s="27">
        <v>30</v>
      </c>
      <c r="Q53" s="27"/>
      <c r="R53" s="27"/>
      <c r="S53" s="27"/>
      <c r="T53" s="27"/>
      <c r="U53" s="29" t="s">
        <v>31</v>
      </c>
      <c r="V53" s="29" t="s">
        <v>177</v>
      </c>
      <c r="W53" s="29" t="s">
        <v>154</v>
      </c>
      <c r="X53" s="29" t="s">
        <v>178</v>
      </c>
      <c r="Y53" s="30" t="s">
        <v>124</v>
      </c>
      <c r="Z53" s="23"/>
    </row>
    <row r="54" spans="2:26" s="1" customFormat="1" ht="24" customHeight="1" x14ac:dyDescent="0.25">
      <c r="B54" s="14" t="s">
        <v>528</v>
      </c>
      <c r="C54" s="15" t="s">
        <v>75</v>
      </c>
      <c r="D54" s="16" t="s">
        <v>116</v>
      </c>
      <c r="E54" s="17" t="s">
        <v>117</v>
      </c>
      <c r="F54" s="17" t="s">
        <v>118</v>
      </c>
      <c r="G54" s="17" t="s">
        <v>30</v>
      </c>
      <c r="H54" s="18" t="s">
        <v>69</v>
      </c>
      <c r="I54" s="18" t="s">
        <v>28</v>
      </c>
      <c r="J54" s="17" t="s">
        <v>29</v>
      </c>
      <c r="K54" s="18" t="s">
        <v>30</v>
      </c>
      <c r="L54" s="19" t="s">
        <v>148</v>
      </c>
      <c r="M54" s="20">
        <v>50</v>
      </c>
      <c r="N54" s="20"/>
      <c r="O54" s="19"/>
      <c r="P54" s="19">
        <v>40</v>
      </c>
      <c r="Q54" s="20"/>
      <c r="R54" s="20"/>
      <c r="S54" s="20"/>
      <c r="T54" s="20"/>
      <c r="U54" s="21" t="s">
        <v>31</v>
      </c>
      <c r="V54" s="21" t="s">
        <v>179</v>
      </c>
      <c r="W54" s="21" t="s">
        <v>180</v>
      </c>
      <c r="X54" s="21" t="s">
        <v>181</v>
      </c>
      <c r="Y54" s="22" t="s">
        <v>124</v>
      </c>
      <c r="Z54" s="23"/>
    </row>
    <row r="55" spans="2:26" s="1" customFormat="1" ht="24" customHeight="1" x14ac:dyDescent="0.25">
      <c r="B55" s="24" t="s">
        <v>529</v>
      </c>
      <c r="C55" s="25" t="s">
        <v>75</v>
      </c>
      <c r="D55" s="26" t="s">
        <v>130</v>
      </c>
      <c r="E55" s="27" t="s">
        <v>117</v>
      </c>
      <c r="F55" s="27" t="s">
        <v>131</v>
      </c>
      <c r="G55" s="27" t="s">
        <v>26</v>
      </c>
      <c r="H55" s="28" t="s">
        <v>27</v>
      </c>
      <c r="I55" s="28" t="s">
        <v>28</v>
      </c>
      <c r="J55" s="27" t="s">
        <v>29</v>
      </c>
      <c r="K55" s="28" t="s">
        <v>26</v>
      </c>
      <c r="L55" s="28" t="s">
        <v>148</v>
      </c>
      <c r="M55" s="27">
        <v>54</v>
      </c>
      <c r="N55" s="27">
        <v>45</v>
      </c>
      <c r="O55" s="28"/>
      <c r="P55" s="27"/>
      <c r="Q55" s="27"/>
      <c r="R55" s="27"/>
      <c r="S55" s="27"/>
      <c r="T55" s="27">
        <v>52</v>
      </c>
      <c r="U55" s="29" t="s">
        <v>60</v>
      </c>
      <c r="V55" s="29" t="s">
        <v>149</v>
      </c>
      <c r="W55" s="29" t="s">
        <v>172</v>
      </c>
      <c r="X55" s="29" t="s">
        <v>182</v>
      </c>
      <c r="Y55" s="30" t="s">
        <v>174</v>
      </c>
      <c r="Z55" s="23"/>
    </row>
    <row r="56" spans="2:26" s="1" customFormat="1" ht="24" customHeight="1" x14ac:dyDescent="0.25">
      <c r="B56" s="14" t="s">
        <v>530</v>
      </c>
      <c r="C56" s="15" t="s">
        <v>75</v>
      </c>
      <c r="D56" s="16" t="s">
        <v>116</v>
      </c>
      <c r="E56" s="17" t="s">
        <v>117</v>
      </c>
      <c r="F56" s="17" t="s">
        <v>118</v>
      </c>
      <c r="G56" s="17" t="s">
        <v>30</v>
      </c>
      <c r="H56" s="18" t="s">
        <v>69</v>
      </c>
      <c r="I56" s="18" t="s">
        <v>28</v>
      </c>
      <c r="J56" s="17" t="s">
        <v>29</v>
      </c>
      <c r="K56" s="18" t="s">
        <v>30</v>
      </c>
      <c r="L56" s="19" t="s">
        <v>148</v>
      </c>
      <c r="M56" s="20">
        <v>60</v>
      </c>
      <c r="N56" s="20"/>
      <c r="O56" s="19"/>
      <c r="P56" s="19">
        <v>60</v>
      </c>
      <c r="Q56" s="20"/>
      <c r="R56" s="20"/>
      <c r="S56" s="20"/>
      <c r="T56" s="20"/>
      <c r="U56" s="21" t="s">
        <v>31</v>
      </c>
      <c r="V56" s="21" t="s">
        <v>183</v>
      </c>
      <c r="W56" s="21" t="s">
        <v>122</v>
      </c>
      <c r="X56" s="21" t="s">
        <v>184</v>
      </c>
      <c r="Y56" s="22" t="s">
        <v>124</v>
      </c>
      <c r="Z56" s="23"/>
    </row>
    <row r="57" spans="2:26" s="1" customFormat="1" ht="24" customHeight="1" x14ac:dyDescent="0.25">
      <c r="B57" s="24" t="s">
        <v>531</v>
      </c>
      <c r="C57" s="25" t="s">
        <v>22</v>
      </c>
      <c r="D57" s="26" t="s">
        <v>116</v>
      </c>
      <c r="E57" s="27" t="s">
        <v>117</v>
      </c>
      <c r="F57" s="27" t="s">
        <v>118</v>
      </c>
      <c r="G57" s="27" t="s">
        <v>30</v>
      </c>
      <c r="H57" s="28" t="s">
        <v>69</v>
      </c>
      <c r="I57" s="28" t="s">
        <v>28</v>
      </c>
      <c r="J57" s="27" t="s">
        <v>29</v>
      </c>
      <c r="K57" s="28" t="s">
        <v>30</v>
      </c>
      <c r="L57" s="28" t="s">
        <v>148</v>
      </c>
      <c r="M57" s="27">
        <v>90</v>
      </c>
      <c r="N57" s="27"/>
      <c r="O57" s="28"/>
      <c r="P57" s="27">
        <v>180</v>
      </c>
      <c r="Q57" s="27"/>
      <c r="R57" s="27"/>
      <c r="S57" s="27"/>
      <c r="T57" s="27"/>
      <c r="U57" s="29" t="s">
        <v>31</v>
      </c>
      <c r="V57" s="29" t="s">
        <v>183</v>
      </c>
      <c r="W57" s="29" t="s">
        <v>122</v>
      </c>
      <c r="X57" s="29" t="s">
        <v>185</v>
      </c>
      <c r="Y57" s="30" t="s">
        <v>124</v>
      </c>
      <c r="Z57" s="23"/>
    </row>
    <row r="58" spans="2:26" s="1" customFormat="1" ht="24" customHeight="1" x14ac:dyDescent="0.25">
      <c r="B58" s="14" t="s">
        <v>532</v>
      </c>
      <c r="C58" s="15" t="s">
        <v>22</v>
      </c>
      <c r="D58" s="16" t="s">
        <v>168</v>
      </c>
      <c r="E58" s="17" t="s">
        <v>117</v>
      </c>
      <c r="F58" s="17" t="s">
        <v>118</v>
      </c>
      <c r="G58" s="17" t="s">
        <v>30</v>
      </c>
      <c r="H58" s="18" t="s">
        <v>69</v>
      </c>
      <c r="I58" s="18" t="s">
        <v>28</v>
      </c>
      <c r="J58" s="17" t="s">
        <v>29</v>
      </c>
      <c r="K58" s="18" t="s">
        <v>30</v>
      </c>
      <c r="L58" s="19" t="s">
        <v>148</v>
      </c>
      <c r="M58" s="20">
        <v>515</v>
      </c>
      <c r="N58" s="20">
        <v>547</v>
      </c>
      <c r="O58" s="19">
        <v>180</v>
      </c>
      <c r="P58" s="19"/>
      <c r="Q58" s="20"/>
      <c r="R58" s="20"/>
      <c r="S58" s="20"/>
      <c r="T58" s="20"/>
      <c r="U58" s="21" t="s">
        <v>60</v>
      </c>
      <c r="V58" s="21" t="s">
        <v>186</v>
      </c>
      <c r="W58" s="21" t="s">
        <v>164</v>
      </c>
      <c r="X58" s="21"/>
      <c r="Y58" s="22" t="s">
        <v>124</v>
      </c>
      <c r="Z58" s="23"/>
    </row>
    <row r="59" spans="2:26" s="1" customFormat="1" ht="24" customHeight="1" x14ac:dyDescent="0.25">
      <c r="B59" s="24" t="s">
        <v>187</v>
      </c>
      <c r="C59" s="25" t="s">
        <v>75</v>
      </c>
      <c r="D59" s="26" t="s">
        <v>116</v>
      </c>
      <c r="E59" s="27" t="s">
        <v>117</v>
      </c>
      <c r="F59" s="27" t="s">
        <v>118</v>
      </c>
      <c r="G59" s="27" t="s">
        <v>26</v>
      </c>
      <c r="H59" s="28" t="s">
        <v>69</v>
      </c>
      <c r="I59" s="28" t="s">
        <v>28</v>
      </c>
      <c r="J59" s="27" t="s">
        <v>29</v>
      </c>
      <c r="K59" s="28" t="s">
        <v>30</v>
      </c>
      <c r="L59" s="28" t="s">
        <v>120</v>
      </c>
      <c r="M59" s="27">
        <v>60</v>
      </c>
      <c r="N59" s="27"/>
      <c r="O59" s="28">
        <v>45</v>
      </c>
      <c r="P59" s="27"/>
      <c r="Q59" s="27"/>
      <c r="R59" s="27"/>
      <c r="S59" s="27"/>
      <c r="T59" s="27"/>
      <c r="U59" s="29" t="s">
        <v>84</v>
      </c>
      <c r="V59" s="29" t="s">
        <v>169</v>
      </c>
      <c r="W59" s="29" t="s">
        <v>122</v>
      </c>
      <c r="X59" s="29"/>
      <c r="Y59" s="30" t="s">
        <v>124</v>
      </c>
      <c r="Z59" s="23"/>
    </row>
    <row r="60" spans="2:26" s="1" customFormat="1" ht="24" customHeight="1" x14ac:dyDescent="0.25">
      <c r="B60" s="14" t="s">
        <v>533</v>
      </c>
      <c r="C60" s="15" t="s">
        <v>188</v>
      </c>
      <c r="D60" s="16" t="s">
        <v>189</v>
      </c>
      <c r="E60" s="17" t="s">
        <v>117</v>
      </c>
      <c r="F60" s="17" t="s">
        <v>190</v>
      </c>
      <c r="G60" s="17" t="s">
        <v>30</v>
      </c>
      <c r="H60" s="18" t="s">
        <v>139</v>
      </c>
      <c r="I60" s="18" t="s">
        <v>28</v>
      </c>
      <c r="J60" s="17" t="s">
        <v>29</v>
      </c>
      <c r="K60" s="18" t="s">
        <v>30</v>
      </c>
      <c r="L60" s="19" t="s">
        <v>191</v>
      </c>
      <c r="M60" s="20">
        <v>129</v>
      </c>
      <c r="N60" s="20"/>
      <c r="O60" s="19"/>
      <c r="P60" s="19">
        <v>182</v>
      </c>
      <c r="Q60" s="20"/>
      <c r="R60" s="20"/>
      <c r="S60" s="20"/>
      <c r="T60" s="20"/>
      <c r="U60" s="21" t="s">
        <v>31</v>
      </c>
      <c r="V60" s="21" t="s">
        <v>183</v>
      </c>
      <c r="W60" s="21"/>
      <c r="X60" s="21" t="s">
        <v>192</v>
      </c>
      <c r="Y60" s="22" t="s">
        <v>193</v>
      </c>
      <c r="Z60" s="23"/>
    </row>
    <row r="61" spans="2:26" s="1" customFormat="1" ht="24" customHeight="1" x14ac:dyDescent="0.25">
      <c r="B61" s="24" t="s">
        <v>534</v>
      </c>
      <c r="C61" s="25" t="s">
        <v>22</v>
      </c>
      <c r="D61" s="26" t="s">
        <v>116</v>
      </c>
      <c r="E61" s="27" t="s">
        <v>117</v>
      </c>
      <c r="F61" s="27" t="s">
        <v>126</v>
      </c>
      <c r="G61" s="27" t="s">
        <v>119</v>
      </c>
      <c r="H61" s="28" t="s">
        <v>69</v>
      </c>
      <c r="I61" s="28" t="s">
        <v>28</v>
      </c>
      <c r="J61" s="27" t="s">
        <v>29</v>
      </c>
      <c r="K61" s="28" t="s">
        <v>30</v>
      </c>
      <c r="L61" s="28" t="s">
        <v>194</v>
      </c>
      <c r="M61" s="27">
        <v>300</v>
      </c>
      <c r="N61" s="27"/>
      <c r="O61" s="28"/>
      <c r="P61" s="27">
        <v>540</v>
      </c>
      <c r="Q61" s="27"/>
      <c r="R61" s="27"/>
      <c r="S61" s="27"/>
      <c r="T61" s="27"/>
      <c r="U61" s="29" t="s">
        <v>31</v>
      </c>
      <c r="V61" s="29" t="s">
        <v>195</v>
      </c>
      <c r="W61" s="29" t="s">
        <v>196</v>
      </c>
      <c r="X61" s="29" t="s">
        <v>197</v>
      </c>
      <c r="Y61" s="30" t="s">
        <v>124</v>
      </c>
      <c r="Z61" s="23"/>
    </row>
    <row r="62" spans="2:26" s="1" customFormat="1" ht="24" customHeight="1" x14ac:dyDescent="0.25">
      <c r="B62" s="14" t="s">
        <v>535</v>
      </c>
      <c r="C62" s="15" t="s">
        <v>22</v>
      </c>
      <c r="D62" s="16" t="s">
        <v>116</v>
      </c>
      <c r="E62" s="17" t="s">
        <v>117</v>
      </c>
      <c r="F62" s="17" t="s">
        <v>126</v>
      </c>
      <c r="G62" s="17" t="s">
        <v>119</v>
      </c>
      <c r="H62" s="18" t="s">
        <v>69</v>
      </c>
      <c r="I62" s="18" t="s">
        <v>28</v>
      </c>
      <c r="J62" s="17" t="s">
        <v>29</v>
      </c>
      <c r="K62" s="18" t="s">
        <v>30</v>
      </c>
      <c r="L62" s="19" t="s">
        <v>198</v>
      </c>
      <c r="M62" s="20">
        <v>300</v>
      </c>
      <c r="N62" s="20"/>
      <c r="O62" s="19"/>
      <c r="P62" s="19">
        <v>350</v>
      </c>
      <c r="Q62" s="20"/>
      <c r="R62" s="20"/>
      <c r="S62" s="20"/>
      <c r="T62" s="20"/>
      <c r="U62" s="21" t="s">
        <v>31</v>
      </c>
      <c r="V62" s="21" t="s">
        <v>199</v>
      </c>
      <c r="W62" s="21" t="s">
        <v>200</v>
      </c>
      <c r="X62" s="21" t="s">
        <v>201</v>
      </c>
      <c r="Y62" s="22" t="s">
        <v>124</v>
      </c>
      <c r="Z62" s="23"/>
    </row>
    <row r="63" spans="2:26" s="1" customFormat="1" ht="24" customHeight="1" x14ac:dyDescent="0.25">
      <c r="B63" s="24" t="s">
        <v>536</v>
      </c>
      <c r="C63" s="25" t="s">
        <v>89</v>
      </c>
      <c r="D63" s="26" t="s">
        <v>23</v>
      </c>
      <c r="E63" s="27" t="s">
        <v>24</v>
      </c>
      <c r="F63" s="27" t="s">
        <v>25</v>
      </c>
      <c r="G63" s="27" t="s">
        <v>26</v>
      </c>
      <c r="H63" s="28" t="s">
        <v>27</v>
      </c>
      <c r="I63" s="28" t="s">
        <v>28</v>
      </c>
      <c r="J63" s="27" t="s">
        <v>29</v>
      </c>
      <c r="K63" s="28" t="s">
        <v>30</v>
      </c>
      <c r="L63" s="28" t="s">
        <v>30</v>
      </c>
      <c r="M63" s="27">
        <v>81</v>
      </c>
      <c r="N63" s="27"/>
      <c r="O63" s="28">
        <v>90</v>
      </c>
      <c r="P63" s="27"/>
      <c r="Q63" s="27"/>
      <c r="R63" s="27"/>
      <c r="S63" s="27"/>
      <c r="T63" s="27">
        <v>75</v>
      </c>
      <c r="U63" s="29" t="s">
        <v>84</v>
      </c>
      <c r="V63" s="29" t="s">
        <v>604</v>
      </c>
      <c r="W63" s="29" t="s">
        <v>86</v>
      </c>
      <c r="X63" s="29" t="s">
        <v>202</v>
      </c>
      <c r="Y63" s="30" t="s">
        <v>64</v>
      </c>
      <c r="Z63" s="23"/>
    </row>
    <row r="64" spans="2:26" s="1" customFormat="1" ht="24" customHeight="1" x14ac:dyDescent="0.25">
      <c r="B64" s="14" t="s">
        <v>537</v>
      </c>
      <c r="C64" s="15" t="s">
        <v>188</v>
      </c>
      <c r="D64" s="16" t="s">
        <v>23</v>
      </c>
      <c r="E64" s="17" t="s">
        <v>24</v>
      </c>
      <c r="F64" s="17" t="s">
        <v>25</v>
      </c>
      <c r="G64" s="17" t="s">
        <v>26</v>
      </c>
      <c r="H64" s="18" t="s">
        <v>27</v>
      </c>
      <c r="I64" s="18" t="s">
        <v>28</v>
      </c>
      <c r="J64" s="17" t="s">
        <v>29</v>
      </c>
      <c r="K64" s="18" t="s">
        <v>30</v>
      </c>
      <c r="L64" s="19" t="s">
        <v>30</v>
      </c>
      <c r="M64" s="20">
        <v>1400</v>
      </c>
      <c r="N64" s="20">
        <v>1825</v>
      </c>
      <c r="O64" s="19"/>
      <c r="P64" s="19"/>
      <c r="Q64" s="20"/>
      <c r="R64" s="20"/>
      <c r="S64" s="20"/>
      <c r="T64" s="20"/>
      <c r="U64" s="21" t="s">
        <v>60</v>
      </c>
      <c r="V64" s="21" t="s">
        <v>203</v>
      </c>
      <c r="W64" s="21" t="s">
        <v>204</v>
      </c>
      <c r="X64" s="21"/>
      <c r="Y64" s="22" t="s">
        <v>71</v>
      </c>
      <c r="Z64" s="23"/>
    </row>
    <row r="65" spans="1:249" s="1" customFormat="1" ht="24" customHeight="1" x14ac:dyDescent="0.25">
      <c r="B65" s="24" t="s">
        <v>538</v>
      </c>
      <c r="C65" s="25" t="s">
        <v>188</v>
      </c>
      <c r="D65" s="26" t="s">
        <v>23</v>
      </c>
      <c r="E65" s="27" t="s">
        <v>24</v>
      </c>
      <c r="F65" s="27" t="s">
        <v>25</v>
      </c>
      <c r="G65" s="27" t="s">
        <v>26</v>
      </c>
      <c r="H65" s="28" t="s">
        <v>27</v>
      </c>
      <c r="I65" s="28" t="s">
        <v>28</v>
      </c>
      <c r="J65" s="27" t="s">
        <v>29</v>
      </c>
      <c r="K65" s="28" t="s">
        <v>30</v>
      </c>
      <c r="L65" s="28" t="s">
        <v>30</v>
      </c>
      <c r="M65" s="27">
        <v>1400</v>
      </c>
      <c r="N65" s="27">
        <v>1825</v>
      </c>
      <c r="O65" s="28"/>
      <c r="P65" s="27"/>
      <c r="Q65" s="27"/>
      <c r="R65" s="27"/>
      <c r="S65" s="27"/>
      <c r="T65" s="27"/>
      <c r="U65" s="29" t="s">
        <v>60</v>
      </c>
      <c r="V65" s="29" t="s">
        <v>203</v>
      </c>
      <c r="W65" s="29" t="s">
        <v>204</v>
      </c>
      <c r="X65" s="29"/>
      <c r="Y65" s="30" t="s">
        <v>71</v>
      </c>
      <c r="Z65" s="23"/>
    </row>
    <row r="66" spans="1:249" s="1" customFormat="1" ht="24" customHeight="1" x14ac:dyDescent="0.25">
      <c r="B66" s="14" t="s">
        <v>205</v>
      </c>
      <c r="C66" s="15" t="s">
        <v>22</v>
      </c>
      <c r="D66" s="16" t="s">
        <v>116</v>
      </c>
      <c r="E66" s="17" t="s">
        <v>206</v>
      </c>
      <c r="F66" s="17" t="s">
        <v>207</v>
      </c>
      <c r="G66" s="17" t="s">
        <v>208</v>
      </c>
      <c r="H66" s="18" t="s">
        <v>139</v>
      </c>
      <c r="I66" s="18" t="s">
        <v>28</v>
      </c>
      <c r="J66" s="17" t="s">
        <v>29</v>
      </c>
      <c r="K66" s="18" t="s">
        <v>30</v>
      </c>
      <c r="L66" s="19" t="s">
        <v>198</v>
      </c>
      <c r="M66" s="20">
        <v>130</v>
      </c>
      <c r="N66" s="20"/>
      <c r="O66" s="19"/>
      <c r="P66" s="19"/>
      <c r="Q66" s="20"/>
      <c r="R66" s="20"/>
      <c r="S66" s="20"/>
      <c r="T66" s="20"/>
      <c r="U66" s="21"/>
      <c r="V66" s="21"/>
      <c r="W66" s="21"/>
      <c r="X66" s="21" t="s">
        <v>209</v>
      </c>
      <c r="Y66" s="22" t="s">
        <v>210</v>
      </c>
      <c r="Z66" s="23"/>
    </row>
    <row r="67" spans="1:249" s="1" customFormat="1" ht="24" customHeight="1" x14ac:dyDescent="0.25">
      <c r="B67" s="24" t="s">
        <v>539</v>
      </c>
      <c r="C67" s="25" t="s">
        <v>188</v>
      </c>
      <c r="D67" s="26" t="s">
        <v>23</v>
      </c>
      <c r="E67" s="27" t="s">
        <v>24</v>
      </c>
      <c r="F67" s="27" t="s">
        <v>25</v>
      </c>
      <c r="G67" s="27" t="s">
        <v>26</v>
      </c>
      <c r="H67" s="28" t="s">
        <v>69</v>
      </c>
      <c r="I67" s="28" t="s">
        <v>28</v>
      </c>
      <c r="J67" s="27" t="s">
        <v>29</v>
      </c>
      <c r="K67" s="28" t="s">
        <v>30</v>
      </c>
      <c r="L67" s="28" t="s">
        <v>30</v>
      </c>
      <c r="M67" s="27">
        <v>1400</v>
      </c>
      <c r="N67" s="27">
        <v>1825</v>
      </c>
      <c r="O67" s="28"/>
      <c r="P67" s="27"/>
      <c r="Q67" s="27"/>
      <c r="R67" s="27"/>
      <c r="S67" s="27"/>
      <c r="T67" s="27"/>
      <c r="U67" s="29" t="s">
        <v>60</v>
      </c>
      <c r="V67" s="29" t="s">
        <v>203</v>
      </c>
      <c r="W67" s="29" t="s">
        <v>204</v>
      </c>
      <c r="X67" s="29"/>
      <c r="Y67" s="30" t="s">
        <v>71</v>
      </c>
      <c r="Z67" s="23"/>
    </row>
    <row r="68" spans="1:249" s="1" customFormat="1" ht="24" customHeight="1" x14ac:dyDescent="0.25">
      <c r="B68" s="14" t="s">
        <v>540</v>
      </c>
      <c r="C68" s="15" t="s">
        <v>211</v>
      </c>
      <c r="D68" s="16" t="s">
        <v>189</v>
      </c>
      <c r="E68" s="17" t="s">
        <v>212</v>
      </c>
      <c r="F68" s="17" t="s">
        <v>213</v>
      </c>
      <c r="G68" s="17" t="s">
        <v>26</v>
      </c>
      <c r="H68" s="18" t="s">
        <v>139</v>
      </c>
      <c r="I68" s="18" t="s">
        <v>28</v>
      </c>
      <c r="J68" s="17" t="s">
        <v>29</v>
      </c>
      <c r="K68" s="18" t="s">
        <v>30</v>
      </c>
      <c r="L68" s="19" t="s">
        <v>214</v>
      </c>
      <c r="M68" s="20">
        <v>236</v>
      </c>
      <c r="N68" s="20">
        <v>730</v>
      </c>
      <c r="O68" s="19"/>
      <c r="P68" s="19">
        <v>334</v>
      </c>
      <c r="Q68" s="20"/>
      <c r="R68" s="20"/>
      <c r="S68" s="20"/>
      <c r="T68" s="20"/>
      <c r="U68" s="21" t="s">
        <v>31</v>
      </c>
      <c r="V68" s="21" t="s">
        <v>215</v>
      </c>
      <c r="W68" s="21" t="s">
        <v>216</v>
      </c>
      <c r="X68" s="21" t="s">
        <v>217</v>
      </c>
      <c r="Y68" s="22" t="s">
        <v>218</v>
      </c>
      <c r="Z68" s="23"/>
    </row>
    <row r="69" spans="1:249" customFormat="1" ht="15.75" x14ac:dyDescent="0.25">
      <c r="A69" s="1"/>
      <c r="B69" s="10" t="s">
        <v>219</v>
      </c>
      <c r="C69" s="11"/>
      <c r="D69" s="11"/>
      <c r="E69" s="11"/>
      <c r="F69" s="11"/>
      <c r="G69" s="11"/>
      <c r="H69" s="11"/>
      <c r="I69" s="11"/>
      <c r="J69" s="11"/>
      <c r="K69" s="11"/>
      <c r="L69" s="11"/>
      <c r="M69" s="11"/>
      <c r="N69" s="11"/>
      <c r="O69" s="11"/>
      <c r="P69" s="11"/>
      <c r="Q69" s="11"/>
      <c r="R69" s="11"/>
      <c r="S69" s="11"/>
      <c r="T69" s="11"/>
      <c r="U69" s="11"/>
      <c r="V69" s="11"/>
      <c r="W69" s="11"/>
      <c r="X69" s="11"/>
      <c r="Y69" s="12"/>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row>
    <row r="70" spans="1:249" s="1" customFormat="1" ht="24" customHeight="1" x14ac:dyDescent="0.25">
      <c r="B70" s="24" t="s">
        <v>220</v>
      </c>
      <c r="C70" s="25" t="s">
        <v>221</v>
      </c>
      <c r="D70" s="26" t="s">
        <v>222</v>
      </c>
      <c r="E70" s="27" t="s">
        <v>206</v>
      </c>
      <c r="F70" s="27" t="s">
        <v>223</v>
      </c>
      <c r="G70" s="27" t="s">
        <v>26</v>
      </c>
      <c r="H70" s="28" t="s">
        <v>139</v>
      </c>
      <c r="I70" s="28" t="s">
        <v>224</v>
      </c>
      <c r="J70" s="27" t="s">
        <v>29</v>
      </c>
      <c r="K70" s="27" t="s">
        <v>30</v>
      </c>
      <c r="L70" s="28" t="s">
        <v>225</v>
      </c>
      <c r="M70" s="27">
        <v>25</v>
      </c>
      <c r="N70" s="27"/>
      <c r="O70" s="29"/>
      <c r="P70" s="27"/>
      <c r="Q70" s="27"/>
      <c r="R70" s="27"/>
      <c r="S70" s="27"/>
      <c r="T70" s="27"/>
      <c r="U70" s="29"/>
      <c r="V70" s="29"/>
      <c r="W70" s="29"/>
      <c r="X70" s="29" t="s">
        <v>226</v>
      </c>
      <c r="Y70" s="30"/>
      <c r="Z70" s="23"/>
    </row>
    <row r="71" spans="1:249" customFormat="1" ht="15.75" x14ac:dyDescent="0.25">
      <c r="A71" s="1"/>
      <c r="B71" s="10" t="s">
        <v>227</v>
      </c>
      <c r="C71" s="11"/>
      <c r="D71" s="11"/>
      <c r="E71" s="11"/>
      <c r="F71" s="11"/>
      <c r="G71" s="11"/>
      <c r="H71" s="11"/>
      <c r="I71" s="11"/>
      <c r="J71" s="11"/>
      <c r="K71" s="11"/>
      <c r="L71" s="11"/>
      <c r="M71" s="11"/>
      <c r="N71" s="11"/>
      <c r="O71" s="11"/>
      <c r="P71" s="11"/>
      <c r="Q71" s="11"/>
      <c r="R71" s="11"/>
      <c r="S71" s="11"/>
      <c r="T71" s="11"/>
      <c r="U71" s="11"/>
      <c r="V71" s="11"/>
      <c r="W71" s="11"/>
      <c r="X71" s="11"/>
      <c r="Y71" s="12"/>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row>
    <row r="72" spans="1:249" s="1" customFormat="1" ht="35.25" customHeight="1" x14ac:dyDescent="0.25">
      <c r="B72" s="14" t="s">
        <v>228</v>
      </c>
      <c r="C72" s="15" t="s">
        <v>75</v>
      </c>
      <c r="D72" s="16" t="s">
        <v>229</v>
      </c>
      <c r="E72" s="17" t="s">
        <v>206</v>
      </c>
      <c r="F72" s="17" t="s">
        <v>223</v>
      </c>
      <c r="G72" s="17" t="s">
        <v>26</v>
      </c>
      <c r="H72" s="18" t="s">
        <v>139</v>
      </c>
      <c r="I72" s="18" t="s">
        <v>230</v>
      </c>
      <c r="J72" s="17" t="s">
        <v>29</v>
      </c>
      <c r="K72" s="19" t="s">
        <v>30</v>
      </c>
      <c r="L72" s="20" t="s">
        <v>30</v>
      </c>
      <c r="M72" s="20">
        <v>64</v>
      </c>
      <c r="N72" s="20"/>
      <c r="O72" s="16"/>
      <c r="P72" s="19"/>
      <c r="Q72" s="20"/>
      <c r="R72" s="20"/>
      <c r="S72" s="20">
        <v>60</v>
      </c>
      <c r="T72" s="20"/>
      <c r="U72" s="21" t="s">
        <v>231</v>
      </c>
      <c r="V72" s="21" t="s">
        <v>232</v>
      </c>
      <c r="W72" s="21" t="s">
        <v>454</v>
      </c>
      <c r="X72" s="21" t="s">
        <v>456</v>
      </c>
      <c r="Y72" s="22" t="s">
        <v>455</v>
      </c>
      <c r="Z72" s="23"/>
    </row>
    <row r="73" spans="1:249" customFormat="1" ht="15.75" x14ac:dyDescent="0.25">
      <c r="A73" s="1"/>
      <c r="B73" s="10" t="s">
        <v>233</v>
      </c>
      <c r="C73" s="11"/>
      <c r="D73" s="11"/>
      <c r="E73" s="11"/>
      <c r="F73" s="11"/>
      <c r="G73" s="11"/>
      <c r="H73" s="11"/>
      <c r="I73" s="11"/>
      <c r="J73" s="11"/>
      <c r="K73" s="11"/>
      <c r="L73" s="11"/>
      <c r="M73" s="11"/>
      <c r="N73" s="11"/>
      <c r="O73" s="11"/>
      <c r="P73" s="11"/>
      <c r="Q73" s="11"/>
      <c r="R73" s="11"/>
      <c r="S73" s="11"/>
      <c r="T73" s="11"/>
      <c r="U73" s="11"/>
      <c r="V73" s="11"/>
      <c r="W73" s="11"/>
      <c r="X73" s="11"/>
      <c r="Y73" s="12"/>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row>
    <row r="74" spans="1:249" s="1" customFormat="1" ht="24" customHeight="1" x14ac:dyDescent="0.25">
      <c r="B74" s="14" t="s">
        <v>234</v>
      </c>
      <c r="C74" s="15" t="s">
        <v>75</v>
      </c>
      <c r="D74" s="16" t="s">
        <v>235</v>
      </c>
      <c r="E74" s="17" t="s">
        <v>117</v>
      </c>
      <c r="F74" s="17" t="s">
        <v>236</v>
      </c>
      <c r="G74" s="17" t="s">
        <v>26</v>
      </c>
      <c r="H74" s="18" t="s">
        <v>139</v>
      </c>
      <c r="I74" s="18" t="s">
        <v>28</v>
      </c>
      <c r="J74" s="17" t="s">
        <v>237</v>
      </c>
      <c r="K74" s="18" t="s">
        <v>26</v>
      </c>
      <c r="L74" s="19" t="s">
        <v>238</v>
      </c>
      <c r="M74" s="20">
        <v>8</v>
      </c>
      <c r="N74" s="20"/>
      <c r="O74" s="16"/>
      <c r="P74" s="19">
        <v>3</v>
      </c>
      <c r="Q74" s="20"/>
      <c r="R74" s="20"/>
      <c r="S74" s="20"/>
      <c r="T74" s="20"/>
      <c r="U74" s="21" t="s">
        <v>31</v>
      </c>
      <c r="V74" s="21" t="s">
        <v>239</v>
      </c>
      <c r="W74" s="21" t="s">
        <v>240</v>
      </c>
      <c r="X74" s="21" t="s">
        <v>241</v>
      </c>
      <c r="Y74" s="22" t="s">
        <v>242</v>
      </c>
      <c r="Z74" s="23"/>
    </row>
    <row r="75" spans="1:249" s="1" customFormat="1" ht="24" customHeight="1" x14ac:dyDescent="0.25">
      <c r="B75" s="24" t="s">
        <v>243</v>
      </c>
      <c r="C75" s="25" t="s">
        <v>75</v>
      </c>
      <c r="D75" s="26" t="s">
        <v>235</v>
      </c>
      <c r="E75" s="27" t="s">
        <v>117</v>
      </c>
      <c r="F75" s="27" t="s">
        <v>236</v>
      </c>
      <c r="G75" s="27" t="s">
        <v>26</v>
      </c>
      <c r="H75" s="28" t="s">
        <v>139</v>
      </c>
      <c r="I75" s="28" t="s">
        <v>28</v>
      </c>
      <c r="J75" s="27" t="s">
        <v>29</v>
      </c>
      <c r="K75" s="28" t="s">
        <v>26</v>
      </c>
      <c r="L75" s="28" t="s">
        <v>238</v>
      </c>
      <c r="M75" s="27">
        <v>28</v>
      </c>
      <c r="N75" s="27"/>
      <c r="O75" s="29"/>
      <c r="P75" s="27">
        <v>21</v>
      </c>
      <c r="Q75" s="27"/>
      <c r="R75" s="27"/>
      <c r="S75" s="27"/>
      <c r="T75" s="27"/>
      <c r="U75" s="29" t="s">
        <v>31</v>
      </c>
      <c r="V75" s="29" t="s">
        <v>244</v>
      </c>
      <c r="W75" s="29" t="s">
        <v>245</v>
      </c>
      <c r="X75" s="29" t="s">
        <v>246</v>
      </c>
      <c r="Y75" s="31" t="s">
        <v>242</v>
      </c>
      <c r="Z75" s="23"/>
    </row>
    <row r="76" spans="1:249" s="1" customFormat="1" ht="24" customHeight="1" x14ac:dyDescent="0.25">
      <c r="B76" s="14" t="s">
        <v>247</v>
      </c>
      <c r="C76" s="15" t="s">
        <v>89</v>
      </c>
      <c r="D76" s="16" t="s">
        <v>235</v>
      </c>
      <c r="E76" s="17" t="s">
        <v>117</v>
      </c>
      <c r="F76" s="17" t="s">
        <v>236</v>
      </c>
      <c r="G76" s="17" t="s">
        <v>26</v>
      </c>
      <c r="H76" s="18" t="s">
        <v>27</v>
      </c>
      <c r="I76" s="18" t="s">
        <v>28</v>
      </c>
      <c r="J76" s="17" t="s">
        <v>29</v>
      </c>
      <c r="K76" s="18" t="s">
        <v>26</v>
      </c>
      <c r="L76" s="19" t="s">
        <v>238</v>
      </c>
      <c r="M76" s="20">
        <v>44</v>
      </c>
      <c r="N76" s="20"/>
      <c r="O76" s="16"/>
      <c r="P76" s="19">
        <v>25</v>
      </c>
      <c r="Q76" s="20"/>
      <c r="R76" s="20"/>
      <c r="S76" s="20"/>
      <c r="T76" s="20"/>
      <c r="U76" s="21" t="s">
        <v>31</v>
      </c>
      <c r="V76" s="21" t="s">
        <v>248</v>
      </c>
      <c r="W76" s="21" t="s">
        <v>249</v>
      </c>
      <c r="X76" s="21" t="s">
        <v>250</v>
      </c>
      <c r="Y76" s="22" t="s">
        <v>242</v>
      </c>
      <c r="Z76" s="23"/>
    </row>
    <row r="77" spans="1:249" s="1" customFormat="1" ht="24" customHeight="1" x14ac:dyDescent="0.25">
      <c r="B77" s="24" t="s">
        <v>251</v>
      </c>
      <c r="C77" s="25" t="s">
        <v>22</v>
      </c>
      <c r="D77" s="26" t="s">
        <v>235</v>
      </c>
      <c r="E77" s="27" t="s">
        <v>117</v>
      </c>
      <c r="F77" s="27" t="s">
        <v>236</v>
      </c>
      <c r="G77" s="27" t="s">
        <v>26</v>
      </c>
      <c r="H77" s="28"/>
      <c r="I77" s="28" t="s">
        <v>28</v>
      </c>
      <c r="J77" s="27" t="s">
        <v>237</v>
      </c>
      <c r="K77" s="28" t="s">
        <v>30</v>
      </c>
      <c r="L77" s="28" t="s">
        <v>252</v>
      </c>
      <c r="M77" s="27">
        <v>225</v>
      </c>
      <c r="N77" s="27"/>
      <c r="O77" s="29"/>
      <c r="P77" s="27">
        <v>547</v>
      </c>
      <c r="Q77" s="27"/>
      <c r="R77" s="27"/>
      <c r="S77" s="27"/>
      <c r="T77" s="27"/>
      <c r="U77" s="29" t="s">
        <v>31</v>
      </c>
      <c r="V77" s="29" t="s">
        <v>183</v>
      </c>
      <c r="W77" s="29"/>
      <c r="X77" s="29" t="s">
        <v>253</v>
      </c>
      <c r="Y77" s="31"/>
      <c r="Z77" s="23"/>
    </row>
    <row r="78" spans="1:249" s="1" customFormat="1" ht="24" customHeight="1" x14ac:dyDescent="0.25">
      <c r="B78" s="14" t="s">
        <v>254</v>
      </c>
      <c r="C78" s="15" t="s">
        <v>22</v>
      </c>
      <c r="D78" s="16" t="s">
        <v>235</v>
      </c>
      <c r="E78" s="17" t="s">
        <v>117</v>
      </c>
      <c r="F78" s="17" t="s">
        <v>118</v>
      </c>
      <c r="G78" s="17" t="s">
        <v>26</v>
      </c>
      <c r="H78" s="18" t="s">
        <v>27</v>
      </c>
      <c r="I78" s="18" t="s">
        <v>28</v>
      </c>
      <c r="J78" s="17" t="s">
        <v>29</v>
      </c>
      <c r="K78" s="18" t="s">
        <v>30</v>
      </c>
      <c r="L78" s="19" t="s">
        <v>252</v>
      </c>
      <c r="M78" s="20">
        <v>300</v>
      </c>
      <c r="N78" s="20">
        <v>365</v>
      </c>
      <c r="O78" s="16"/>
      <c r="P78" s="19"/>
      <c r="Q78" s="20"/>
      <c r="R78" s="20"/>
      <c r="S78" s="20"/>
      <c r="T78" s="20"/>
      <c r="U78" s="21" t="s">
        <v>60</v>
      </c>
      <c r="V78" s="21" t="s">
        <v>255</v>
      </c>
      <c r="W78" s="21" t="s">
        <v>256</v>
      </c>
      <c r="X78" s="21" t="s">
        <v>257</v>
      </c>
      <c r="Y78" s="22" t="s">
        <v>258</v>
      </c>
      <c r="Z78" s="23"/>
    </row>
    <row r="79" spans="1:249" s="1" customFormat="1" ht="24" customHeight="1" x14ac:dyDescent="0.25">
      <c r="B79" s="24" t="s">
        <v>259</v>
      </c>
      <c r="C79" s="25" t="s">
        <v>22</v>
      </c>
      <c r="D79" s="26" t="s">
        <v>235</v>
      </c>
      <c r="E79" s="27" t="s">
        <v>117</v>
      </c>
      <c r="F79" s="27" t="s">
        <v>118</v>
      </c>
      <c r="G79" s="27" t="s">
        <v>26</v>
      </c>
      <c r="H79" s="28" t="s">
        <v>27</v>
      </c>
      <c r="I79" s="28" t="s">
        <v>28</v>
      </c>
      <c r="J79" s="27" t="s">
        <v>29</v>
      </c>
      <c r="K79" s="28" t="s">
        <v>30</v>
      </c>
      <c r="L79" s="28" t="s">
        <v>252</v>
      </c>
      <c r="M79" s="27">
        <v>300</v>
      </c>
      <c r="N79" s="27">
        <v>365</v>
      </c>
      <c r="O79" s="29"/>
      <c r="P79" s="27"/>
      <c r="Q79" s="27"/>
      <c r="R79" s="27"/>
      <c r="S79" s="27"/>
      <c r="T79" s="27"/>
      <c r="U79" s="29" t="s">
        <v>60</v>
      </c>
      <c r="V79" s="29" t="s">
        <v>255</v>
      </c>
      <c r="W79" s="29" t="s">
        <v>256</v>
      </c>
      <c r="X79" s="29" t="s">
        <v>260</v>
      </c>
      <c r="Y79" s="31" t="s">
        <v>258</v>
      </c>
      <c r="Z79" s="23"/>
    </row>
    <row r="80" spans="1:249" s="1" customFormat="1" ht="24" customHeight="1" x14ac:dyDescent="0.25">
      <c r="B80" s="14" t="s">
        <v>261</v>
      </c>
      <c r="C80" s="15" t="s">
        <v>22</v>
      </c>
      <c r="D80" s="16" t="s">
        <v>235</v>
      </c>
      <c r="E80" s="17" t="s">
        <v>117</v>
      </c>
      <c r="F80" s="17" t="s">
        <v>236</v>
      </c>
      <c r="G80" s="17" t="s">
        <v>26</v>
      </c>
      <c r="H80" s="18" t="s">
        <v>139</v>
      </c>
      <c r="I80" s="18" t="s">
        <v>28</v>
      </c>
      <c r="J80" s="17" t="s">
        <v>29</v>
      </c>
      <c r="K80" s="18" t="s">
        <v>30</v>
      </c>
      <c r="L80" s="19" t="s">
        <v>252</v>
      </c>
      <c r="M80" s="20">
        <v>46</v>
      </c>
      <c r="N80" s="20"/>
      <c r="O80" s="16"/>
      <c r="P80" s="19"/>
      <c r="Q80" s="20"/>
      <c r="R80" s="20"/>
      <c r="S80" s="20"/>
      <c r="T80" s="20"/>
      <c r="U80" s="21"/>
      <c r="V80" s="21"/>
      <c r="W80" s="21"/>
      <c r="X80" s="21" t="s">
        <v>262</v>
      </c>
      <c r="Y80" s="22" t="s">
        <v>242</v>
      </c>
      <c r="Z80" s="23"/>
    </row>
    <row r="81" spans="1:249" s="1" customFormat="1" ht="24" customHeight="1" x14ac:dyDescent="0.25">
      <c r="B81" s="24" t="s">
        <v>263</v>
      </c>
      <c r="C81" s="25" t="s">
        <v>22</v>
      </c>
      <c r="D81" s="26" t="s">
        <v>235</v>
      </c>
      <c r="E81" s="27" t="s">
        <v>117</v>
      </c>
      <c r="F81" s="27" t="s">
        <v>236</v>
      </c>
      <c r="G81" s="27" t="s">
        <v>26</v>
      </c>
      <c r="H81" s="28" t="s">
        <v>139</v>
      </c>
      <c r="I81" s="28" t="s">
        <v>28</v>
      </c>
      <c r="J81" s="27" t="s">
        <v>29</v>
      </c>
      <c r="K81" s="28" t="s">
        <v>30</v>
      </c>
      <c r="L81" s="28" t="s">
        <v>252</v>
      </c>
      <c r="M81" s="27">
        <v>52</v>
      </c>
      <c r="N81" s="27"/>
      <c r="O81" s="29"/>
      <c r="P81" s="27"/>
      <c r="Q81" s="27"/>
      <c r="R81" s="27"/>
      <c r="S81" s="27"/>
      <c r="T81" s="27"/>
      <c r="U81" s="29"/>
      <c r="V81" s="29"/>
      <c r="W81" s="29"/>
      <c r="X81" s="29" t="s">
        <v>262</v>
      </c>
      <c r="Y81" s="31" t="s">
        <v>242</v>
      </c>
      <c r="Z81" s="23"/>
    </row>
    <row r="82" spans="1:249" s="1" customFormat="1" ht="24" customHeight="1" x14ac:dyDescent="0.25">
      <c r="B82" s="14" t="s">
        <v>264</v>
      </c>
      <c r="C82" s="15" t="s">
        <v>22</v>
      </c>
      <c r="D82" s="16" t="s">
        <v>235</v>
      </c>
      <c r="E82" s="17" t="s">
        <v>117</v>
      </c>
      <c r="F82" s="17" t="s">
        <v>236</v>
      </c>
      <c r="G82" s="17" t="s">
        <v>26</v>
      </c>
      <c r="H82" s="18" t="s">
        <v>139</v>
      </c>
      <c r="I82" s="18" t="s">
        <v>28</v>
      </c>
      <c r="J82" s="17" t="s">
        <v>29</v>
      </c>
      <c r="K82" s="18" t="s">
        <v>30</v>
      </c>
      <c r="L82" s="19" t="s">
        <v>252</v>
      </c>
      <c r="M82" s="20">
        <v>58</v>
      </c>
      <c r="N82" s="20"/>
      <c r="O82" s="16"/>
      <c r="P82" s="19"/>
      <c r="Q82" s="20"/>
      <c r="R82" s="20"/>
      <c r="S82" s="20"/>
      <c r="T82" s="20"/>
      <c r="U82" s="21"/>
      <c r="V82" s="21"/>
      <c r="W82" s="21"/>
      <c r="X82" s="21" t="s">
        <v>262</v>
      </c>
      <c r="Y82" s="22" t="s">
        <v>242</v>
      </c>
      <c r="Z82" s="23"/>
    </row>
    <row r="83" spans="1:249" s="1" customFormat="1" ht="24" customHeight="1" x14ac:dyDescent="0.25">
      <c r="B83" s="24" t="s">
        <v>265</v>
      </c>
      <c r="C83" s="25" t="s">
        <v>22</v>
      </c>
      <c r="D83" s="26" t="s">
        <v>235</v>
      </c>
      <c r="E83" s="27" t="s">
        <v>117</v>
      </c>
      <c r="F83" s="27" t="s">
        <v>236</v>
      </c>
      <c r="G83" s="27" t="s">
        <v>26</v>
      </c>
      <c r="H83" s="28" t="s">
        <v>139</v>
      </c>
      <c r="I83" s="28"/>
      <c r="J83" s="27"/>
      <c r="K83" s="28" t="s">
        <v>30</v>
      </c>
      <c r="L83" s="28" t="s">
        <v>252</v>
      </c>
      <c r="M83" s="27">
        <v>180</v>
      </c>
      <c r="N83" s="27"/>
      <c r="O83" s="29"/>
      <c r="P83" s="27"/>
      <c r="Q83" s="27"/>
      <c r="R83" s="27"/>
      <c r="S83" s="27"/>
      <c r="T83" s="27">
        <v>150</v>
      </c>
      <c r="U83" s="29" t="s">
        <v>80</v>
      </c>
      <c r="V83" s="29" t="s">
        <v>81</v>
      </c>
      <c r="W83" s="29"/>
      <c r="X83" s="29" t="s">
        <v>266</v>
      </c>
      <c r="Y83" s="31" t="s">
        <v>242</v>
      </c>
      <c r="Z83" s="23"/>
    </row>
    <row r="84" spans="1:249" s="1" customFormat="1" ht="24" customHeight="1" x14ac:dyDescent="0.25">
      <c r="B84" s="14" t="s">
        <v>267</v>
      </c>
      <c r="C84" s="15" t="s">
        <v>22</v>
      </c>
      <c r="D84" s="16" t="s">
        <v>235</v>
      </c>
      <c r="E84" s="17" t="s">
        <v>117</v>
      </c>
      <c r="F84" s="17" t="s">
        <v>118</v>
      </c>
      <c r="G84" s="17" t="s">
        <v>26</v>
      </c>
      <c r="H84" s="18" t="s">
        <v>139</v>
      </c>
      <c r="I84" s="18" t="s">
        <v>28</v>
      </c>
      <c r="J84" s="17" t="s">
        <v>29</v>
      </c>
      <c r="K84" s="18" t="s">
        <v>30</v>
      </c>
      <c r="L84" s="19" t="s">
        <v>252</v>
      </c>
      <c r="M84" s="20">
        <v>300</v>
      </c>
      <c r="N84" s="20">
        <v>365</v>
      </c>
      <c r="O84" s="16"/>
      <c r="P84" s="19"/>
      <c r="Q84" s="20"/>
      <c r="R84" s="20"/>
      <c r="S84" s="20"/>
      <c r="T84" s="20"/>
      <c r="U84" s="21" t="s">
        <v>60</v>
      </c>
      <c r="V84" s="21" t="s">
        <v>255</v>
      </c>
      <c r="W84" s="21" t="s">
        <v>256</v>
      </c>
      <c r="X84" s="21" t="s">
        <v>268</v>
      </c>
      <c r="Y84" s="22" t="s">
        <v>258</v>
      </c>
      <c r="Z84" s="23"/>
    </row>
    <row r="85" spans="1:249" s="1" customFormat="1" ht="24" customHeight="1" x14ac:dyDescent="0.25">
      <c r="B85" s="24" t="s">
        <v>269</v>
      </c>
      <c r="C85" s="25" t="s">
        <v>22</v>
      </c>
      <c r="D85" s="26" t="s">
        <v>235</v>
      </c>
      <c r="E85" s="27" t="s">
        <v>117</v>
      </c>
      <c r="F85" s="27" t="s">
        <v>118</v>
      </c>
      <c r="G85" s="27" t="s">
        <v>26</v>
      </c>
      <c r="H85" s="28" t="s">
        <v>139</v>
      </c>
      <c r="I85" s="28" t="s">
        <v>28</v>
      </c>
      <c r="J85" s="27" t="s">
        <v>29</v>
      </c>
      <c r="K85" s="28" t="s">
        <v>30</v>
      </c>
      <c r="L85" s="28" t="s">
        <v>252</v>
      </c>
      <c r="M85" s="27">
        <v>300</v>
      </c>
      <c r="N85" s="27">
        <v>365</v>
      </c>
      <c r="O85" s="29"/>
      <c r="P85" s="27"/>
      <c r="Q85" s="27"/>
      <c r="R85" s="27"/>
      <c r="S85" s="27"/>
      <c r="T85" s="27"/>
      <c r="U85" s="29" t="s">
        <v>60</v>
      </c>
      <c r="V85" s="29" t="s">
        <v>255</v>
      </c>
      <c r="W85" s="29" t="s">
        <v>256</v>
      </c>
      <c r="X85" s="29" t="s">
        <v>270</v>
      </c>
      <c r="Y85" s="31" t="s">
        <v>258</v>
      </c>
      <c r="Z85" s="23"/>
    </row>
    <row r="86" spans="1:249" s="1" customFormat="1" ht="24" customHeight="1" x14ac:dyDescent="0.25">
      <c r="B86" s="14" t="s">
        <v>271</v>
      </c>
      <c r="C86" s="15" t="s">
        <v>22</v>
      </c>
      <c r="D86" s="16" t="s">
        <v>235</v>
      </c>
      <c r="E86" s="17" t="s">
        <v>117</v>
      </c>
      <c r="F86" s="17" t="s">
        <v>118</v>
      </c>
      <c r="G86" s="17" t="s">
        <v>26</v>
      </c>
      <c r="H86" s="18" t="s">
        <v>139</v>
      </c>
      <c r="I86" s="18" t="s">
        <v>28</v>
      </c>
      <c r="J86" s="17" t="s">
        <v>29</v>
      </c>
      <c r="K86" s="18" t="s">
        <v>30</v>
      </c>
      <c r="L86" s="19" t="s">
        <v>252</v>
      </c>
      <c r="M86" s="20">
        <v>300</v>
      </c>
      <c r="N86" s="20">
        <v>365</v>
      </c>
      <c r="O86" s="16"/>
      <c r="P86" s="19"/>
      <c r="Q86" s="20"/>
      <c r="R86" s="20"/>
      <c r="S86" s="20"/>
      <c r="T86" s="20"/>
      <c r="U86" s="21" t="s">
        <v>60</v>
      </c>
      <c r="V86" s="21" t="s">
        <v>255</v>
      </c>
      <c r="W86" s="21" t="s">
        <v>256</v>
      </c>
      <c r="X86" s="21" t="s">
        <v>270</v>
      </c>
      <c r="Y86" s="22" t="s">
        <v>258</v>
      </c>
      <c r="Z86" s="23"/>
    </row>
    <row r="87" spans="1:249" s="1" customFormat="1" ht="24" customHeight="1" x14ac:dyDescent="0.25">
      <c r="B87" s="24" t="s">
        <v>272</v>
      </c>
      <c r="C87" s="25" t="s">
        <v>22</v>
      </c>
      <c r="D87" s="26" t="s">
        <v>235</v>
      </c>
      <c r="E87" s="27" t="s">
        <v>117</v>
      </c>
      <c r="F87" s="27" t="s">
        <v>118</v>
      </c>
      <c r="G87" s="27" t="s">
        <v>26</v>
      </c>
      <c r="H87" s="28" t="s">
        <v>139</v>
      </c>
      <c r="I87" s="28" t="s">
        <v>28</v>
      </c>
      <c r="J87" s="27" t="s">
        <v>29</v>
      </c>
      <c r="K87" s="28" t="s">
        <v>30</v>
      </c>
      <c r="L87" s="28" t="s">
        <v>252</v>
      </c>
      <c r="M87" s="27">
        <v>240</v>
      </c>
      <c r="N87" s="27"/>
      <c r="O87" s="29"/>
      <c r="P87" s="27">
        <v>180</v>
      </c>
      <c r="Q87" s="27"/>
      <c r="R87" s="27"/>
      <c r="S87" s="27"/>
      <c r="T87" s="27"/>
      <c r="U87" s="29" t="s">
        <v>31</v>
      </c>
      <c r="V87" s="29" t="s">
        <v>273</v>
      </c>
      <c r="W87" s="29" t="s">
        <v>274</v>
      </c>
      <c r="X87" s="29" t="s">
        <v>275</v>
      </c>
      <c r="Y87" s="31" t="s">
        <v>258</v>
      </c>
      <c r="Z87" s="23"/>
    </row>
    <row r="88" spans="1:249" s="1" customFormat="1" ht="24" customHeight="1" x14ac:dyDescent="0.25">
      <c r="B88" s="14" t="s">
        <v>276</v>
      </c>
      <c r="C88" s="15" t="s">
        <v>22</v>
      </c>
      <c r="D88" s="16" t="s">
        <v>235</v>
      </c>
      <c r="E88" s="17" t="s">
        <v>117</v>
      </c>
      <c r="F88" s="17" t="s">
        <v>118</v>
      </c>
      <c r="G88" s="17" t="s">
        <v>26</v>
      </c>
      <c r="H88" s="18" t="s">
        <v>139</v>
      </c>
      <c r="I88" s="18" t="s">
        <v>28</v>
      </c>
      <c r="J88" s="17" t="s">
        <v>29</v>
      </c>
      <c r="K88" s="18" t="s">
        <v>30</v>
      </c>
      <c r="L88" s="19" t="s">
        <v>252</v>
      </c>
      <c r="M88" s="20">
        <v>180</v>
      </c>
      <c r="N88" s="20"/>
      <c r="O88" s="16"/>
      <c r="P88" s="19">
        <v>180</v>
      </c>
      <c r="Q88" s="20"/>
      <c r="R88" s="20"/>
      <c r="S88" s="20"/>
      <c r="T88" s="20">
        <v>150</v>
      </c>
      <c r="U88" s="21" t="s">
        <v>31</v>
      </c>
      <c r="V88" s="21" t="s">
        <v>277</v>
      </c>
      <c r="W88" s="21" t="s">
        <v>278</v>
      </c>
      <c r="X88" s="21" t="s">
        <v>279</v>
      </c>
      <c r="Y88" s="22" t="s">
        <v>258</v>
      </c>
      <c r="Z88" s="23"/>
    </row>
    <row r="89" spans="1:249" s="1" customFormat="1" ht="24" customHeight="1" x14ac:dyDescent="0.25">
      <c r="B89" s="24" t="s">
        <v>280</v>
      </c>
      <c r="C89" s="25" t="s">
        <v>211</v>
      </c>
      <c r="D89" s="26" t="s">
        <v>281</v>
      </c>
      <c r="E89" s="27" t="s">
        <v>117</v>
      </c>
      <c r="F89" s="27" t="s">
        <v>236</v>
      </c>
      <c r="G89" s="27" t="s">
        <v>26</v>
      </c>
      <c r="H89" s="28" t="s">
        <v>27</v>
      </c>
      <c r="I89" s="28" t="s">
        <v>28</v>
      </c>
      <c r="J89" s="27" t="s">
        <v>29</v>
      </c>
      <c r="K89" s="28" t="s">
        <v>30</v>
      </c>
      <c r="L89" s="28" t="s">
        <v>282</v>
      </c>
      <c r="M89" s="27">
        <v>273</v>
      </c>
      <c r="N89" s="27"/>
      <c r="O89" s="29"/>
      <c r="P89" s="27">
        <v>306</v>
      </c>
      <c r="Q89" s="27"/>
      <c r="R89" s="27"/>
      <c r="S89" s="27"/>
      <c r="T89" s="27">
        <v>245</v>
      </c>
      <c r="U89" s="29" t="s">
        <v>31</v>
      </c>
      <c r="V89" s="29" t="s">
        <v>283</v>
      </c>
      <c r="W89" s="29" t="s">
        <v>284</v>
      </c>
      <c r="X89" s="29" t="s">
        <v>285</v>
      </c>
      <c r="Y89" s="31" t="s">
        <v>242</v>
      </c>
      <c r="Z89" s="23"/>
    </row>
    <row r="90" spans="1:249" customFormat="1" ht="15.75" x14ac:dyDescent="0.25">
      <c r="A90" s="1"/>
      <c r="B90" s="10" t="s">
        <v>286</v>
      </c>
      <c r="C90" s="11"/>
      <c r="D90" s="11"/>
      <c r="E90" s="11"/>
      <c r="F90" s="11"/>
      <c r="G90" s="11"/>
      <c r="H90" s="11"/>
      <c r="I90" s="11"/>
      <c r="J90" s="11"/>
      <c r="K90" s="11"/>
      <c r="L90" s="11"/>
      <c r="M90" s="11"/>
      <c r="N90" s="11"/>
      <c r="O90" s="11"/>
      <c r="P90" s="11"/>
      <c r="Q90" s="11"/>
      <c r="R90" s="11"/>
      <c r="S90" s="11"/>
      <c r="T90" s="11"/>
      <c r="U90" s="11"/>
      <c r="V90" s="11"/>
      <c r="W90" s="11"/>
      <c r="X90" s="11"/>
      <c r="Y90" s="12"/>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row>
    <row r="91" spans="1:249" s="1" customFormat="1" ht="24.75" customHeight="1" x14ac:dyDescent="0.25">
      <c r="B91" s="14" t="s">
        <v>287</v>
      </c>
      <c r="C91" s="32" t="s">
        <v>288</v>
      </c>
      <c r="D91" s="16" t="s">
        <v>289</v>
      </c>
      <c r="E91" s="17" t="s">
        <v>117</v>
      </c>
      <c r="F91" s="17" t="s">
        <v>190</v>
      </c>
      <c r="G91" s="17" t="s">
        <v>119</v>
      </c>
      <c r="H91" s="18" t="s">
        <v>27</v>
      </c>
      <c r="I91" s="18" t="s">
        <v>290</v>
      </c>
      <c r="J91" s="17" t="s">
        <v>29</v>
      </c>
      <c r="K91" s="17" t="s">
        <v>30</v>
      </c>
      <c r="L91" s="18" t="s">
        <v>291</v>
      </c>
      <c r="M91" s="19">
        <v>424</v>
      </c>
      <c r="N91" s="20"/>
      <c r="O91" s="16"/>
      <c r="P91" s="19"/>
      <c r="Q91" s="20"/>
      <c r="R91" s="20"/>
      <c r="S91" s="20"/>
      <c r="T91" s="20">
        <v>424</v>
      </c>
      <c r="U91" s="21" t="s">
        <v>80</v>
      </c>
      <c r="V91" s="21" t="s">
        <v>81</v>
      </c>
      <c r="W91" s="21"/>
      <c r="X91" s="21" t="s">
        <v>292</v>
      </c>
      <c r="Y91" s="22" t="s">
        <v>293</v>
      </c>
      <c r="Z91" s="23"/>
    </row>
    <row r="92" spans="1:249" s="1" customFormat="1" ht="24.75" customHeight="1" x14ac:dyDescent="0.25">
      <c r="B92" s="24" t="s">
        <v>294</v>
      </c>
      <c r="C92" s="33" t="s">
        <v>211</v>
      </c>
      <c r="D92" s="26" t="s">
        <v>295</v>
      </c>
      <c r="E92" s="27" t="s">
        <v>117</v>
      </c>
      <c r="F92" s="27" t="s">
        <v>236</v>
      </c>
      <c r="G92" s="27" t="s">
        <v>26</v>
      </c>
      <c r="H92" s="28" t="s">
        <v>27</v>
      </c>
      <c r="I92" s="28" t="s">
        <v>290</v>
      </c>
      <c r="J92" s="27" t="s">
        <v>29</v>
      </c>
      <c r="K92" s="28" t="s">
        <v>30</v>
      </c>
      <c r="L92" s="28" t="s">
        <v>296</v>
      </c>
      <c r="M92" s="27">
        <v>146</v>
      </c>
      <c r="N92" s="27"/>
      <c r="O92" s="29"/>
      <c r="P92" s="28">
        <v>176</v>
      </c>
      <c r="Q92" s="27"/>
      <c r="R92" s="27"/>
      <c r="S92" s="27"/>
      <c r="T92" s="27">
        <v>271</v>
      </c>
      <c r="U92" s="29" t="s">
        <v>31</v>
      </c>
      <c r="V92" s="29" t="s">
        <v>297</v>
      </c>
      <c r="W92" s="29" t="s">
        <v>298</v>
      </c>
      <c r="X92" s="29" t="s">
        <v>299</v>
      </c>
      <c r="Y92" s="30" t="s">
        <v>300</v>
      </c>
      <c r="Z92" s="23"/>
    </row>
    <row r="93" spans="1:249" s="1" customFormat="1" ht="25.5" customHeight="1" x14ac:dyDescent="0.25">
      <c r="B93" s="14" t="s">
        <v>301</v>
      </c>
      <c r="C93" s="32" t="s">
        <v>22</v>
      </c>
      <c r="D93" s="16" t="s">
        <v>295</v>
      </c>
      <c r="E93" s="17" t="s">
        <v>117</v>
      </c>
      <c r="F93" s="17" t="s">
        <v>236</v>
      </c>
      <c r="G93" s="17" t="s">
        <v>26</v>
      </c>
      <c r="H93" s="18" t="s">
        <v>27</v>
      </c>
      <c r="I93" s="18" t="s">
        <v>290</v>
      </c>
      <c r="J93" s="17" t="s">
        <v>29</v>
      </c>
      <c r="K93" s="17" t="s">
        <v>30</v>
      </c>
      <c r="L93" s="18" t="s">
        <v>296</v>
      </c>
      <c r="M93" s="19">
        <v>271</v>
      </c>
      <c r="N93" s="20"/>
      <c r="O93" s="16"/>
      <c r="P93" s="19">
        <v>295</v>
      </c>
      <c r="Q93" s="20"/>
      <c r="R93" s="20"/>
      <c r="S93" s="20"/>
      <c r="T93" s="20">
        <v>269</v>
      </c>
      <c r="U93" s="21" t="s">
        <v>31</v>
      </c>
      <c r="V93" s="21" t="s">
        <v>302</v>
      </c>
      <c r="W93" s="21" t="s">
        <v>303</v>
      </c>
      <c r="X93" s="21" t="s">
        <v>304</v>
      </c>
      <c r="Y93" s="22" t="s">
        <v>300</v>
      </c>
      <c r="Z93" s="23"/>
    </row>
    <row r="94" spans="1:249" s="1" customFormat="1" ht="24.75" customHeight="1" x14ac:dyDescent="0.25">
      <c r="B94" s="24" t="s">
        <v>305</v>
      </c>
      <c r="C94" s="33" t="s">
        <v>22</v>
      </c>
      <c r="D94" s="26" t="s">
        <v>289</v>
      </c>
      <c r="E94" s="27" t="s">
        <v>117</v>
      </c>
      <c r="F94" s="27" t="s">
        <v>190</v>
      </c>
      <c r="G94" s="27" t="s">
        <v>119</v>
      </c>
      <c r="H94" s="28" t="s">
        <v>27</v>
      </c>
      <c r="I94" s="28" t="s">
        <v>290</v>
      </c>
      <c r="J94" s="27" t="s">
        <v>29</v>
      </c>
      <c r="K94" s="28" t="s">
        <v>30</v>
      </c>
      <c r="L94" s="28" t="s">
        <v>291</v>
      </c>
      <c r="M94" s="27">
        <v>300</v>
      </c>
      <c r="N94" s="27"/>
      <c r="O94" s="29"/>
      <c r="P94" s="27">
        <v>302</v>
      </c>
      <c r="Q94" s="27"/>
      <c r="R94" s="27"/>
      <c r="S94" s="27"/>
      <c r="T94" s="27">
        <v>300</v>
      </c>
      <c r="U94" s="29" t="s">
        <v>31</v>
      </c>
      <c r="V94" s="29" t="s">
        <v>306</v>
      </c>
      <c r="W94" s="29" t="s">
        <v>307</v>
      </c>
      <c r="X94" s="29" t="s">
        <v>308</v>
      </c>
      <c r="Y94" s="30" t="s">
        <v>293</v>
      </c>
      <c r="Z94" s="23"/>
    </row>
    <row r="95" spans="1:249" s="1" customFormat="1" ht="24.75" customHeight="1" x14ac:dyDescent="0.25">
      <c r="B95" s="14" t="s">
        <v>309</v>
      </c>
      <c r="C95" s="32" t="s">
        <v>22</v>
      </c>
      <c r="D95" s="16" t="s">
        <v>289</v>
      </c>
      <c r="E95" s="17" t="s">
        <v>117</v>
      </c>
      <c r="F95" s="17" t="s">
        <v>190</v>
      </c>
      <c r="G95" s="17" t="s">
        <v>119</v>
      </c>
      <c r="H95" s="18" t="s">
        <v>27</v>
      </c>
      <c r="I95" s="18" t="s">
        <v>290</v>
      </c>
      <c r="J95" s="17" t="s">
        <v>29</v>
      </c>
      <c r="K95" s="17" t="s">
        <v>30</v>
      </c>
      <c r="L95" s="18" t="s">
        <v>30</v>
      </c>
      <c r="M95" s="19">
        <v>300</v>
      </c>
      <c r="N95" s="20"/>
      <c r="O95" s="16"/>
      <c r="P95" s="19"/>
      <c r="Q95" s="20"/>
      <c r="R95" s="20"/>
      <c r="S95" s="20"/>
      <c r="T95" s="20">
        <v>300</v>
      </c>
      <c r="U95" s="21" t="s">
        <v>80</v>
      </c>
      <c r="V95" s="21" t="s">
        <v>81</v>
      </c>
      <c r="W95" s="21"/>
      <c r="X95" s="21" t="s">
        <v>461</v>
      </c>
      <c r="Y95" s="22" t="s">
        <v>293</v>
      </c>
      <c r="Z95" s="23"/>
    </row>
    <row r="96" spans="1:249" s="1" customFormat="1" ht="24.75" customHeight="1" x14ac:dyDescent="0.25">
      <c r="B96" s="24" t="s">
        <v>310</v>
      </c>
      <c r="C96" s="33" t="s">
        <v>22</v>
      </c>
      <c r="D96" s="26" t="s">
        <v>289</v>
      </c>
      <c r="E96" s="27" t="s">
        <v>117</v>
      </c>
      <c r="F96" s="27" t="s">
        <v>190</v>
      </c>
      <c r="G96" s="27" t="s">
        <v>119</v>
      </c>
      <c r="H96" s="28" t="s">
        <v>27</v>
      </c>
      <c r="I96" s="28" t="s">
        <v>290</v>
      </c>
      <c r="J96" s="27" t="s">
        <v>29</v>
      </c>
      <c r="K96" s="28" t="s">
        <v>30</v>
      </c>
      <c r="L96" s="28" t="s">
        <v>30</v>
      </c>
      <c r="M96" s="27">
        <v>300</v>
      </c>
      <c r="N96" s="27"/>
      <c r="O96" s="29"/>
      <c r="P96" s="27"/>
      <c r="Q96" s="27"/>
      <c r="R96" s="27"/>
      <c r="S96" s="27"/>
      <c r="T96" s="27">
        <v>300</v>
      </c>
      <c r="U96" s="29" t="s">
        <v>80</v>
      </c>
      <c r="V96" s="29" t="s">
        <v>81</v>
      </c>
      <c r="W96" s="29"/>
      <c r="X96" s="29" t="s">
        <v>311</v>
      </c>
      <c r="Y96" s="30" t="s">
        <v>293</v>
      </c>
      <c r="Z96" s="23"/>
    </row>
    <row r="97" spans="2:26" s="1" customFormat="1" ht="24.75" customHeight="1" x14ac:dyDescent="0.25">
      <c r="B97" s="14" t="s">
        <v>312</v>
      </c>
      <c r="C97" s="32" t="s">
        <v>89</v>
      </c>
      <c r="D97" s="16" t="s">
        <v>295</v>
      </c>
      <c r="E97" s="17" t="s">
        <v>117</v>
      </c>
      <c r="F97" s="17" t="s">
        <v>236</v>
      </c>
      <c r="G97" s="17" t="s">
        <v>26</v>
      </c>
      <c r="H97" s="18" t="s">
        <v>69</v>
      </c>
      <c r="I97" s="18" t="s">
        <v>290</v>
      </c>
      <c r="J97" s="17" t="s">
        <v>29</v>
      </c>
      <c r="K97" s="17" t="s">
        <v>30</v>
      </c>
      <c r="L97" s="18" t="s">
        <v>296</v>
      </c>
      <c r="M97" s="19">
        <v>6</v>
      </c>
      <c r="N97" s="20"/>
      <c r="O97" s="16"/>
      <c r="P97" s="19">
        <v>21</v>
      </c>
      <c r="Q97" s="20"/>
      <c r="R97" s="20"/>
      <c r="S97" s="20"/>
      <c r="T97" s="20">
        <v>16</v>
      </c>
      <c r="U97" s="21" t="s">
        <v>31</v>
      </c>
      <c r="V97" s="21" t="s">
        <v>466</v>
      </c>
      <c r="W97" s="21" t="s">
        <v>467</v>
      </c>
      <c r="X97" s="21" t="s">
        <v>313</v>
      </c>
      <c r="Y97" s="22" t="s">
        <v>300</v>
      </c>
      <c r="Z97" s="23"/>
    </row>
    <row r="98" spans="2:26" s="1" customFormat="1" ht="24.75" customHeight="1" x14ac:dyDescent="0.25">
      <c r="B98" s="24" t="s">
        <v>314</v>
      </c>
      <c r="C98" s="33" t="s">
        <v>22</v>
      </c>
      <c r="D98" s="26" t="s">
        <v>289</v>
      </c>
      <c r="E98" s="27" t="s">
        <v>117</v>
      </c>
      <c r="F98" s="27" t="s">
        <v>190</v>
      </c>
      <c r="G98" s="27" t="s">
        <v>119</v>
      </c>
      <c r="H98" s="28" t="s">
        <v>322</v>
      </c>
      <c r="I98" s="28" t="s">
        <v>290</v>
      </c>
      <c r="J98" s="27" t="s">
        <v>29</v>
      </c>
      <c r="K98" s="28" t="s">
        <v>30</v>
      </c>
      <c r="L98" s="28" t="s">
        <v>30</v>
      </c>
      <c r="M98" s="27">
        <v>300</v>
      </c>
      <c r="N98" s="27"/>
      <c r="O98" s="29"/>
      <c r="P98" s="27"/>
      <c r="Q98" s="27"/>
      <c r="R98" s="27"/>
      <c r="S98" s="27"/>
      <c r="T98" s="27">
        <v>300</v>
      </c>
      <c r="U98" s="29" t="s">
        <v>80</v>
      </c>
      <c r="V98" s="29" t="s">
        <v>81</v>
      </c>
      <c r="W98" s="29"/>
      <c r="X98" s="29" t="s">
        <v>315</v>
      </c>
      <c r="Y98" s="30" t="s">
        <v>293</v>
      </c>
      <c r="Z98" s="23"/>
    </row>
    <row r="99" spans="2:26" s="1" customFormat="1" ht="24.75" customHeight="1" x14ac:dyDescent="0.25">
      <c r="B99" s="14" t="s">
        <v>316</v>
      </c>
      <c r="C99" s="32" t="s">
        <v>22</v>
      </c>
      <c r="D99" s="16" t="s">
        <v>289</v>
      </c>
      <c r="E99" s="17" t="s">
        <v>117</v>
      </c>
      <c r="F99" s="17" t="s">
        <v>190</v>
      </c>
      <c r="G99" s="17" t="s">
        <v>119</v>
      </c>
      <c r="H99" s="18" t="s">
        <v>27</v>
      </c>
      <c r="I99" s="18" t="s">
        <v>290</v>
      </c>
      <c r="J99" s="17" t="s">
        <v>29</v>
      </c>
      <c r="K99" s="17" t="s">
        <v>30</v>
      </c>
      <c r="L99" s="18" t="s">
        <v>30</v>
      </c>
      <c r="M99" s="19">
        <v>187</v>
      </c>
      <c r="N99" s="20"/>
      <c r="O99" s="16"/>
      <c r="P99" s="19"/>
      <c r="Q99" s="20"/>
      <c r="R99" s="20"/>
      <c r="S99" s="20"/>
      <c r="T99" s="20">
        <v>187</v>
      </c>
      <c r="U99" s="21" t="s">
        <v>80</v>
      </c>
      <c r="V99" s="21" t="s">
        <v>81</v>
      </c>
      <c r="W99" s="21"/>
      <c r="X99" s="21" t="s">
        <v>464</v>
      </c>
      <c r="Y99" s="22" t="s">
        <v>293</v>
      </c>
      <c r="Z99" s="23"/>
    </row>
    <row r="100" spans="2:26" s="1" customFormat="1" ht="24.75" customHeight="1" x14ac:dyDescent="0.25">
      <c r="B100" s="24" t="s">
        <v>317</v>
      </c>
      <c r="C100" s="33" t="s">
        <v>22</v>
      </c>
      <c r="D100" s="26" t="s">
        <v>289</v>
      </c>
      <c r="E100" s="27" t="s">
        <v>117</v>
      </c>
      <c r="F100" s="27" t="s">
        <v>190</v>
      </c>
      <c r="G100" s="27" t="s">
        <v>119</v>
      </c>
      <c r="H100" s="28" t="s">
        <v>139</v>
      </c>
      <c r="I100" s="28" t="s">
        <v>290</v>
      </c>
      <c r="J100" s="27" t="s">
        <v>29</v>
      </c>
      <c r="K100" s="28" t="s">
        <v>30</v>
      </c>
      <c r="L100" s="28" t="s">
        <v>30</v>
      </c>
      <c r="M100" s="27">
        <v>745</v>
      </c>
      <c r="N100" s="27"/>
      <c r="O100" s="29"/>
      <c r="P100" s="27"/>
      <c r="Q100" s="27"/>
      <c r="R100" s="27"/>
      <c r="S100" s="27">
        <v>300</v>
      </c>
      <c r="T100" s="27">
        <v>300</v>
      </c>
      <c r="U100" s="29" t="s">
        <v>231</v>
      </c>
      <c r="V100" s="29" t="s">
        <v>318</v>
      </c>
      <c r="W100" s="29"/>
      <c r="X100" s="29" t="s">
        <v>319</v>
      </c>
      <c r="Y100" s="30" t="s">
        <v>293</v>
      </c>
      <c r="Z100" s="23"/>
    </row>
    <row r="101" spans="2:26" s="1" customFormat="1" ht="24.75" customHeight="1" x14ac:dyDescent="0.25">
      <c r="B101" s="14" t="s">
        <v>320</v>
      </c>
      <c r="C101" s="32" t="s">
        <v>321</v>
      </c>
      <c r="D101" s="16" t="s">
        <v>295</v>
      </c>
      <c r="E101" s="17" t="s">
        <v>117</v>
      </c>
      <c r="F101" s="17" t="s">
        <v>236</v>
      </c>
      <c r="G101" s="17" t="s">
        <v>26</v>
      </c>
      <c r="H101" s="18" t="s">
        <v>322</v>
      </c>
      <c r="I101" s="18" t="s">
        <v>290</v>
      </c>
      <c r="J101" s="17" t="s">
        <v>323</v>
      </c>
      <c r="K101" s="17" t="s">
        <v>30</v>
      </c>
      <c r="L101" s="18" t="s">
        <v>296</v>
      </c>
      <c r="M101" s="19">
        <v>282</v>
      </c>
      <c r="N101" s="20"/>
      <c r="O101" s="16"/>
      <c r="P101" s="19"/>
      <c r="Q101" s="20"/>
      <c r="R101" s="20"/>
      <c r="S101" s="20"/>
      <c r="T101" s="20">
        <v>313</v>
      </c>
      <c r="U101" s="21" t="s">
        <v>80</v>
      </c>
      <c r="V101" s="21" t="s">
        <v>81</v>
      </c>
      <c r="W101" s="21"/>
      <c r="X101" s="21" t="s">
        <v>324</v>
      </c>
      <c r="Y101" s="22" t="s">
        <v>300</v>
      </c>
      <c r="Z101" s="23"/>
    </row>
    <row r="102" spans="2:26" s="1" customFormat="1" ht="24.75" customHeight="1" x14ac:dyDescent="0.25">
      <c r="B102" s="24" t="s">
        <v>325</v>
      </c>
      <c r="C102" s="33" t="s">
        <v>321</v>
      </c>
      <c r="D102" s="26" t="s">
        <v>295</v>
      </c>
      <c r="E102" s="27" t="s">
        <v>117</v>
      </c>
      <c r="F102" s="27" t="s">
        <v>131</v>
      </c>
      <c r="G102" s="27" t="s">
        <v>30</v>
      </c>
      <c r="H102" s="28" t="s">
        <v>322</v>
      </c>
      <c r="I102" s="28" t="s">
        <v>290</v>
      </c>
      <c r="J102" s="27" t="s">
        <v>237</v>
      </c>
      <c r="K102" s="28" t="s">
        <v>30</v>
      </c>
      <c r="L102" s="28" t="s">
        <v>326</v>
      </c>
      <c r="M102" s="27">
        <v>183</v>
      </c>
      <c r="N102" s="27"/>
      <c r="O102" s="29"/>
      <c r="P102" s="27"/>
      <c r="Q102" s="27"/>
      <c r="R102" s="27"/>
      <c r="S102" s="27"/>
      <c r="T102" s="27">
        <v>179</v>
      </c>
      <c r="U102" s="29" t="s">
        <v>80</v>
      </c>
      <c r="V102" s="29" t="s">
        <v>81</v>
      </c>
      <c r="W102" s="29"/>
      <c r="X102" s="29" t="s">
        <v>327</v>
      </c>
      <c r="Y102" s="30" t="s">
        <v>300</v>
      </c>
      <c r="Z102" s="23"/>
    </row>
    <row r="103" spans="2:26" s="1" customFormat="1" ht="24.75" customHeight="1" x14ac:dyDescent="0.25">
      <c r="B103" s="14" t="s">
        <v>328</v>
      </c>
      <c r="C103" s="32" t="s">
        <v>22</v>
      </c>
      <c r="D103" s="16" t="s">
        <v>289</v>
      </c>
      <c r="E103" s="17" t="s">
        <v>117</v>
      </c>
      <c r="F103" s="17" t="s">
        <v>190</v>
      </c>
      <c r="G103" s="17" t="s">
        <v>119</v>
      </c>
      <c r="H103" s="18" t="s">
        <v>322</v>
      </c>
      <c r="I103" s="18" t="s">
        <v>290</v>
      </c>
      <c r="J103" s="17" t="s">
        <v>29</v>
      </c>
      <c r="K103" s="17" t="s">
        <v>30</v>
      </c>
      <c r="L103" s="18" t="s">
        <v>30</v>
      </c>
      <c r="M103" s="19">
        <v>300</v>
      </c>
      <c r="N103" s="20"/>
      <c r="O103" s="16"/>
      <c r="P103" s="19"/>
      <c r="Q103" s="20"/>
      <c r="R103" s="20"/>
      <c r="S103" s="20"/>
      <c r="T103" s="20">
        <v>300</v>
      </c>
      <c r="U103" s="21" t="s">
        <v>80</v>
      </c>
      <c r="V103" s="21" t="s">
        <v>81</v>
      </c>
      <c r="W103" s="21"/>
      <c r="X103" s="21" t="s">
        <v>329</v>
      </c>
      <c r="Y103" s="22" t="s">
        <v>293</v>
      </c>
      <c r="Z103" s="23"/>
    </row>
    <row r="104" spans="2:26" s="1" customFormat="1" ht="24.75" customHeight="1" x14ac:dyDescent="0.25">
      <c r="B104" s="24" t="s">
        <v>330</v>
      </c>
      <c r="C104" s="33" t="s">
        <v>188</v>
      </c>
      <c r="D104" s="26" t="s">
        <v>331</v>
      </c>
      <c r="E104" s="27" t="s">
        <v>117</v>
      </c>
      <c r="F104" s="27" t="s">
        <v>236</v>
      </c>
      <c r="G104" s="27" t="s">
        <v>26</v>
      </c>
      <c r="H104" s="28" t="s">
        <v>27</v>
      </c>
      <c r="I104" s="28" t="s">
        <v>290</v>
      </c>
      <c r="J104" s="27" t="s">
        <v>29</v>
      </c>
      <c r="K104" s="28" t="s">
        <v>30</v>
      </c>
      <c r="L104" s="28" t="s">
        <v>332</v>
      </c>
      <c r="M104" s="27">
        <v>252</v>
      </c>
      <c r="N104" s="27"/>
      <c r="O104" s="29"/>
      <c r="P104" s="27">
        <v>571</v>
      </c>
      <c r="Q104" s="27"/>
      <c r="R104" s="27"/>
      <c r="S104" s="27"/>
      <c r="T104" s="27">
        <v>261</v>
      </c>
      <c r="U104" s="29" t="s">
        <v>31</v>
      </c>
      <c r="V104" s="29" t="s">
        <v>333</v>
      </c>
      <c r="W104" s="29" t="s">
        <v>334</v>
      </c>
      <c r="X104" s="29" t="s">
        <v>335</v>
      </c>
      <c r="Y104" s="30" t="s">
        <v>336</v>
      </c>
      <c r="Z104" s="23"/>
    </row>
    <row r="105" spans="2:26" s="1" customFormat="1" ht="24.75" customHeight="1" x14ac:dyDescent="0.25">
      <c r="B105" s="14" t="s">
        <v>337</v>
      </c>
      <c r="C105" s="32" t="s">
        <v>211</v>
      </c>
      <c r="D105" s="16" t="s">
        <v>295</v>
      </c>
      <c r="E105" s="17" t="s">
        <v>117</v>
      </c>
      <c r="F105" s="17" t="s">
        <v>131</v>
      </c>
      <c r="G105" s="17" t="s">
        <v>30</v>
      </c>
      <c r="H105" s="18" t="s">
        <v>27</v>
      </c>
      <c r="I105" s="18" t="s">
        <v>290</v>
      </c>
      <c r="J105" s="17" t="s">
        <v>29</v>
      </c>
      <c r="K105" s="17" t="s">
        <v>30</v>
      </c>
      <c r="L105" s="18" t="s">
        <v>326</v>
      </c>
      <c r="M105" s="19">
        <v>296</v>
      </c>
      <c r="N105" s="20"/>
      <c r="O105" s="16"/>
      <c r="P105" s="19">
        <v>154</v>
      </c>
      <c r="Q105" s="20"/>
      <c r="R105" s="20"/>
      <c r="S105" s="20"/>
      <c r="T105" s="20">
        <v>271</v>
      </c>
      <c r="U105" s="21" t="s">
        <v>31</v>
      </c>
      <c r="V105" s="21" t="s">
        <v>338</v>
      </c>
      <c r="W105" s="21" t="s">
        <v>339</v>
      </c>
      <c r="X105" s="21" t="s">
        <v>340</v>
      </c>
      <c r="Y105" s="22" t="s">
        <v>300</v>
      </c>
      <c r="Z105" s="23"/>
    </row>
    <row r="106" spans="2:26" s="1" customFormat="1" ht="24.75" customHeight="1" x14ac:dyDescent="0.25">
      <c r="B106" s="24" t="s">
        <v>341</v>
      </c>
      <c r="C106" s="33" t="s">
        <v>342</v>
      </c>
      <c r="D106" s="26" t="s">
        <v>295</v>
      </c>
      <c r="E106" s="27" t="s">
        <v>117</v>
      </c>
      <c r="F106" s="27" t="s">
        <v>236</v>
      </c>
      <c r="G106" s="27" t="s">
        <v>30</v>
      </c>
      <c r="H106" s="28" t="s">
        <v>322</v>
      </c>
      <c r="I106" s="28" t="s">
        <v>290</v>
      </c>
      <c r="J106" s="27" t="s">
        <v>323</v>
      </c>
      <c r="K106" s="28" t="s">
        <v>30</v>
      </c>
      <c r="L106" s="28" t="s">
        <v>296</v>
      </c>
      <c r="M106" s="27">
        <v>223</v>
      </c>
      <c r="N106" s="27"/>
      <c r="O106" s="29"/>
      <c r="P106" s="27"/>
      <c r="Q106" s="27"/>
      <c r="R106" s="27"/>
      <c r="S106" s="27"/>
      <c r="T106" s="27"/>
      <c r="U106" s="29"/>
      <c r="V106" s="29"/>
      <c r="W106" s="29"/>
      <c r="X106" s="29" t="s">
        <v>343</v>
      </c>
      <c r="Y106" s="30" t="s">
        <v>300</v>
      </c>
      <c r="Z106" s="23"/>
    </row>
    <row r="107" spans="2:26" s="1" customFormat="1" ht="24.75" customHeight="1" x14ac:dyDescent="0.25">
      <c r="B107" s="14" t="s">
        <v>344</v>
      </c>
      <c r="C107" s="32" t="s">
        <v>22</v>
      </c>
      <c r="D107" s="16" t="s">
        <v>295</v>
      </c>
      <c r="E107" s="17" t="s">
        <v>117</v>
      </c>
      <c r="F107" s="17" t="s">
        <v>345</v>
      </c>
      <c r="G107" s="17" t="s">
        <v>30</v>
      </c>
      <c r="H107" s="18" t="s">
        <v>322</v>
      </c>
      <c r="I107" s="18" t="s">
        <v>290</v>
      </c>
      <c r="J107" s="17" t="s">
        <v>29</v>
      </c>
      <c r="K107" s="17" t="s">
        <v>30</v>
      </c>
      <c r="L107" s="18" t="s">
        <v>346</v>
      </c>
      <c r="M107" s="19">
        <v>210</v>
      </c>
      <c r="N107" s="20"/>
      <c r="O107" s="16"/>
      <c r="P107" s="19">
        <v>149</v>
      </c>
      <c r="Q107" s="20"/>
      <c r="R107" s="20"/>
      <c r="S107" s="20"/>
      <c r="T107" s="20">
        <v>212</v>
      </c>
      <c r="U107" s="21" t="s">
        <v>80</v>
      </c>
      <c r="V107" s="21" t="s">
        <v>468</v>
      </c>
      <c r="W107" s="21" t="s">
        <v>469</v>
      </c>
      <c r="X107" s="21" t="s">
        <v>347</v>
      </c>
      <c r="Y107" s="22" t="s">
        <v>300</v>
      </c>
      <c r="Z107" s="23"/>
    </row>
    <row r="108" spans="2:26" s="1" customFormat="1" ht="24.75" customHeight="1" x14ac:dyDescent="0.25">
      <c r="B108" s="24" t="s">
        <v>348</v>
      </c>
      <c r="C108" s="33" t="s">
        <v>22</v>
      </c>
      <c r="D108" s="26" t="s">
        <v>289</v>
      </c>
      <c r="E108" s="27" t="s">
        <v>117</v>
      </c>
      <c r="F108" s="27" t="s">
        <v>190</v>
      </c>
      <c r="G108" s="27" t="s">
        <v>119</v>
      </c>
      <c r="H108" s="28" t="s">
        <v>322</v>
      </c>
      <c r="I108" s="28" t="s">
        <v>290</v>
      </c>
      <c r="J108" s="27" t="s">
        <v>29</v>
      </c>
      <c r="K108" s="28" t="s">
        <v>30</v>
      </c>
      <c r="L108" s="28" t="s">
        <v>30</v>
      </c>
      <c r="M108" s="27">
        <v>342</v>
      </c>
      <c r="N108" s="27"/>
      <c r="O108" s="29"/>
      <c r="P108" s="27"/>
      <c r="Q108" s="27"/>
      <c r="R108" s="27"/>
      <c r="S108" s="27"/>
      <c r="T108" s="27">
        <v>342</v>
      </c>
      <c r="U108" s="29" t="s">
        <v>80</v>
      </c>
      <c r="V108" s="29" t="s">
        <v>81</v>
      </c>
      <c r="W108" s="29"/>
      <c r="X108" s="29" t="s">
        <v>465</v>
      </c>
      <c r="Y108" s="30" t="s">
        <v>293</v>
      </c>
      <c r="Z108" s="23"/>
    </row>
    <row r="109" spans="2:26" s="1" customFormat="1" ht="24.75" customHeight="1" x14ac:dyDescent="0.25">
      <c r="B109" s="14" t="s">
        <v>349</v>
      </c>
      <c r="C109" s="32" t="s">
        <v>22</v>
      </c>
      <c r="D109" s="16" t="s">
        <v>289</v>
      </c>
      <c r="E109" s="17" t="s">
        <v>117</v>
      </c>
      <c r="F109" s="17" t="s">
        <v>190</v>
      </c>
      <c r="G109" s="17" t="s">
        <v>119</v>
      </c>
      <c r="H109" s="18" t="s">
        <v>139</v>
      </c>
      <c r="I109" s="18" t="s">
        <v>290</v>
      </c>
      <c r="J109" s="17" t="s">
        <v>29</v>
      </c>
      <c r="K109" s="17" t="s">
        <v>30</v>
      </c>
      <c r="L109" s="18" t="s">
        <v>30</v>
      </c>
      <c r="M109" s="19">
        <v>347</v>
      </c>
      <c r="N109" s="20"/>
      <c r="O109" s="16"/>
      <c r="P109" s="19"/>
      <c r="Q109" s="20"/>
      <c r="R109" s="20"/>
      <c r="S109" s="20"/>
      <c r="T109" s="20">
        <v>347</v>
      </c>
      <c r="U109" s="21" t="s">
        <v>80</v>
      </c>
      <c r="V109" s="21" t="s">
        <v>81</v>
      </c>
      <c r="W109" s="21"/>
      <c r="X109" s="21" t="s">
        <v>586</v>
      </c>
      <c r="Y109" s="22" t="s">
        <v>293</v>
      </c>
      <c r="Z109" s="23"/>
    </row>
    <row r="110" spans="2:26" s="1" customFormat="1" ht="24.75" customHeight="1" x14ac:dyDescent="0.25">
      <c r="B110" s="24" t="s">
        <v>350</v>
      </c>
      <c r="C110" s="33" t="s">
        <v>22</v>
      </c>
      <c r="D110" s="26" t="s">
        <v>289</v>
      </c>
      <c r="E110" s="27" t="s">
        <v>117</v>
      </c>
      <c r="F110" s="27" t="s">
        <v>190</v>
      </c>
      <c r="G110" s="27" t="s">
        <v>119</v>
      </c>
      <c r="H110" s="28" t="s">
        <v>322</v>
      </c>
      <c r="I110" s="28" t="s">
        <v>290</v>
      </c>
      <c r="J110" s="27" t="s">
        <v>29</v>
      </c>
      <c r="K110" s="28" t="s">
        <v>30</v>
      </c>
      <c r="L110" s="28" t="s">
        <v>30</v>
      </c>
      <c r="M110" s="27">
        <v>342</v>
      </c>
      <c r="N110" s="27"/>
      <c r="O110" s="29"/>
      <c r="P110" s="27"/>
      <c r="Q110" s="27"/>
      <c r="R110" s="27"/>
      <c r="S110" s="27">
        <v>300</v>
      </c>
      <c r="T110" s="27">
        <v>300</v>
      </c>
      <c r="U110" s="29" t="s">
        <v>231</v>
      </c>
      <c r="V110" s="29" t="s">
        <v>463</v>
      </c>
      <c r="W110" s="29"/>
      <c r="X110" s="29" t="s">
        <v>462</v>
      </c>
      <c r="Y110" s="30" t="s">
        <v>293</v>
      </c>
      <c r="Z110" s="23"/>
    </row>
    <row r="111" spans="2:26" s="1" customFormat="1" ht="24.75" customHeight="1" x14ac:dyDescent="0.25">
      <c r="B111" s="14" t="s">
        <v>351</v>
      </c>
      <c r="C111" s="32" t="s">
        <v>22</v>
      </c>
      <c r="D111" s="16" t="s">
        <v>289</v>
      </c>
      <c r="E111" s="17" t="s">
        <v>117</v>
      </c>
      <c r="F111" s="17" t="s">
        <v>190</v>
      </c>
      <c r="G111" s="17" t="s">
        <v>119</v>
      </c>
      <c r="H111" s="18" t="s">
        <v>139</v>
      </c>
      <c r="I111" s="18" t="s">
        <v>290</v>
      </c>
      <c r="J111" s="17" t="s">
        <v>29</v>
      </c>
      <c r="K111" s="17" t="s">
        <v>30</v>
      </c>
      <c r="L111" s="18" t="s">
        <v>30</v>
      </c>
      <c r="M111" s="19">
        <v>347</v>
      </c>
      <c r="N111" s="20"/>
      <c r="O111" s="16"/>
      <c r="P111" s="19"/>
      <c r="Q111" s="20"/>
      <c r="R111" s="20"/>
      <c r="S111" s="20"/>
      <c r="T111" s="20">
        <v>347</v>
      </c>
      <c r="U111" s="21" t="s">
        <v>80</v>
      </c>
      <c r="V111" s="21" t="s">
        <v>81</v>
      </c>
      <c r="W111" s="21"/>
      <c r="X111" s="21" t="s">
        <v>352</v>
      </c>
      <c r="Y111" s="22" t="s">
        <v>293</v>
      </c>
      <c r="Z111" s="23"/>
    </row>
    <row r="112" spans="2:26" s="1" customFormat="1" ht="24.75" customHeight="1" x14ac:dyDescent="0.25">
      <c r="B112" s="24" t="s">
        <v>353</v>
      </c>
      <c r="C112" s="33" t="s">
        <v>22</v>
      </c>
      <c r="D112" s="26" t="s">
        <v>331</v>
      </c>
      <c r="E112" s="27" t="s">
        <v>117</v>
      </c>
      <c r="F112" s="27" t="s">
        <v>118</v>
      </c>
      <c r="G112" s="27" t="s">
        <v>26</v>
      </c>
      <c r="H112" s="28"/>
      <c r="I112" s="28" t="s">
        <v>290</v>
      </c>
      <c r="J112" s="27" t="s">
        <v>29</v>
      </c>
      <c r="K112" s="28" t="s">
        <v>30</v>
      </c>
      <c r="L112" s="28"/>
      <c r="M112" s="27">
        <v>345</v>
      </c>
      <c r="N112" s="27"/>
      <c r="O112" s="29"/>
      <c r="P112" s="27"/>
      <c r="Q112" s="27"/>
      <c r="R112" s="27"/>
      <c r="S112" s="27">
        <v>345</v>
      </c>
      <c r="T112" s="27">
        <v>300</v>
      </c>
      <c r="U112" s="29" t="s">
        <v>231</v>
      </c>
      <c r="V112" s="29" t="s">
        <v>354</v>
      </c>
      <c r="W112" s="29"/>
      <c r="X112" s="29" t="s">
        <v>355</v>
      </c>
      <c r="Y112" s="30" t="s">
        <v>293</v>
      </c>
      <c r="Z112" s="23"/>
    </row>
    <row r="113" spans="1:249" customFormat="1" ht="15.75" x14ac:dyDescent="0.25">
      <c r="A113" s="1"/>
      <c r="B113" s="10" t="s">
        <v>356</v>
      </c>
      <c r="C113" s="11"/>
      <c r="D113" s="11"/>
      <c r="E113" s="11"/>
      <c r="F113" s="11"/>
      <c r="G113" s="11"/>
      <c r="H113" s="11"/>
      <c r="I113" s="11"/>
      <c r="J113" s="11"/>
      <c r="K113" s="11"/>
      <c r="L113" s="11"/>
      <c r="M113" s="11"/>
      <c r="N113" s="11"/>
      <c r="O113" s="11"/>
      <c r="P113" s="11"/>
      <c r="Q113" s="11"/>
      <c r="R113" s="11"/>
      <c r="S113" s="11"/>
      <c r="T113" s="11"/>
      <c r="U113" s="11"/>
      <c r="V113" s="11"/>
      <c r="W113" s="11"/>
      <c r="X113" s="11"/>
      <c r="Y113" s="12"/>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c r="FM113" s="13"/>
      <c r="FN113" s="13"/>
      <c r="FO113" s="13"/>
      <c r="FP113" s="13"/>
      <c r="FQ113" s="13"/>
      <c r="FR113" s="13"/>
      <c r="FS113" s="13"/>
      <c r="FT113" s="13"/>
      <c r="FU113" s="13"/>
      <c r="FV113" s="13"/>
      <c r="FW113" s="13"/>
      <c r="FX113" s="13"/>
      <c r="FY113" s="13"/>
      <c r="FZ113" s="13"/>
      <c r="GA113" s="13"/>
      <c r="GB113" s="13"/>
      <c r="GC113" s="13"/>
      <c r="GD113" s="13"/>
      <c r="GE113" s="13"/>
      <c r="GF113" s="13"/>
      <c r="GG113" s="13"/>
      <c r="GH113" s="13"/>
      <c r="GI113" s="13"/>
      <c r="GJ113" s="13"/>
      <c r="GK113" s="13"/>
      <c r="GL113" s="13"/>
      <c r="GM113" s="13"/>
      <c r="GN113" s="13"/>
      <c r="GO113" s="13"/>
      <c r="GP113" s="13"/>
      <c r="GQ113" s="13"/>
      <c r="GR113" s="13"/>
      <c r="GS113" s="13"/>
      <c r="GT113" s="13"/>
      <c r="GU113" s="13"/>
      <c r="GV113" s="13"/>
      <c r="GW113" s="13"/>
      <c r="GX113" s="13"/>
      <c r="GY113" s="13"/>
      <c r="GZ113" s="13"/>
      <c r="HA113" s="13"/>
      <c r="HB113" s="13"/>
      <c r="HC113" s="13"/>
      <c r="HD113" s="13"/>
      <c r="HE113" s="13"/>
      <c r="HF113" s="13"/>
      <c r="HG113" s="13"/>
      <c r="HH113" s="13"/>
      <c r="HI113" s="13"/>
      <c r="HJ113" s="13"/>
      <c r="HK113" s="13"/>
      <c r="HL113" s="13"/>
      <c r="HM113" s="13"/>
      <c r="HN113" s="13"/>
      <c r="HO113" s="13"/>
      <c r="HP113" s="13"/>
      <c r="HQ113" s="13"/>
      <c r="HR113" s="13"/>
      <c r="HS113" s="13"/>
      <c r="HT113" s="13"/>
      <c r="HU113" s="13"/>
      <c r="HV113" s="13"/>
      <c r="HW113" s="13"/>
      <c r="HX113" s="13"/>
      <c r="HY113" s="13"/>
      <c r="HZ113" s="13"/>
      <c r="IA113" s="13"/>
      <c r="IB113" s="13"/>
      <c r="IC113" s="13"/>
      <c r="ID113" s="13"/>
      <c r="IE113" s="13"/>
      <c r="IF113" s="13"/>
      <c r="IG113" s="13"/>
      <c r="IH113" s="13"/>
      <c r="II113" s="13"/>
      <c r="IJ113" s="13"/>
      <c r="IK113" s="13"/>
      <c r="IL113" s="13"/>
      <c r="IM113" s="13"/>
      <c r="IN113" s="13"/>
      <c r="IO113" s="13"/>
    </row>
    <row r="114" spans="1:249" s="1" customFormat="1" ht="21.75" customHeight="1" x14ac:dyDescent="0.25">
      <c r="B114" s="14" t="s">
        <v>357</v>
      </c>
      <c r="C114" s="15" t="s">
        <v>22</v>
      </c>
      <c r="D114" s="16" t="s">
        <v>358</v>
      </c>
      <c r="E114" s="17" t="s">
        <v>359</v>
      </c>
      <c r="F114" s="17" t="s">
        <v>345</v>
      </c>
      <c r="G114" s="17" t="s">
        <v>26</v>
      </c>
      <c r="H114" s="18" t="s">
        <v>27</v>
      </c>
      <c r="I114" s="18" t="s">
        <v>360</v>
      </c>
      <c r="J114" s="17" t="s">
        <v>29</v>
      </c>
      <c r="K114" s="17" t="s">
        <v>30</v>
      </c>
      <c r="L114" s="18" t="s">
        <v>361</v>
      </c>
      <c r="M114" s="19">
        <v>60</v>
      </c>
      <c r="N114" s="20"/>
      <c r="O114" s="16"/>
      <c r="P114" s="19"/>
      <c r="Q114" s="20"/>
      <c r="R114" s="20"/>
      <c r="S114" s="20"/>
      <c r="T114" s="20">
        <v>60</v>
      </c>
      <c r="U114" s="21" t="s">
        <v>80</v>
      </c>
      <c r="V114" s="21" t="s">
        <v>81</v>
      </c>
      <c r="W114" s="21"/>
      <c r="X114" s="21" t="s">
        <v>362</v>
      </c>
      <c r="Y114" s="22" t="s">
        <v>363</v>
      </c>
      <c r="Z114" s="23"/>
    </row>
    <row r="115" spans="1:249" s="1" customFormat="1" ht="24.75" customHeight="1" x14ac:dyDescent="0.25">
      <c r="B115" s="24" t="s">
        <v>364</v>
      </c>
      <c r="C115" s="25" t="s">
        <v>22</v>
      </c>
      <c r="D115" s="26" t="s">
        <v>365</v>
      </c>
      <c r="E115" s="27" t="s">
        <v>117</v>
      </c>
      <c r="F115" s="27" t="s">
        <v>190</v>
      </c>
      <c r="G115" s="27" t="s">
        <v>26</v>
      </c>
      <c r="H115" s="28"/>
      <c r="I115" s="28" t="s">
        <v>360</v>
      </c>
      <c r="J115" s="27" t="s">
        <v>29</v>
      </c>
      <c r="K115" s="28" t="s">
        <v>30</v>
      </c>
      <c r="L115" s="28" t="s">
        <v>366</v>
      </c>
      <c r="M115" s="27">
        <v>180</v>
      </c>
      <c r="N115" s="27"/>
      <c r="O115" s="29"/>
      <c r="P115" s="27"/>
      <c r="Q115" s="27"/>
      <c r="R115" s="27"/>
      <c r="S115" s="27"/>
      <c r="T115" s="27">
        <v>150</v>
      </c>
      <c r="U115" s="29" t="s">
        <v>80</v>
      </c>
      <c r="V115" s="29" t="s">
        <v>367</v>
      </c>
      <c r="W115" s="29"/>
      <c r="X115" s="29" t="s">
        <v>368</v>
      </c>
      <c r="Y115" s="31"/>
      <c r="Z115" s="23"/>
    </row>
    <row r="116" spans="1:249" s="1" customFormat="1" ht="21.75" customHeight="1" x14ac:dyDescent="0.25">
      <c r="B116" s="14" t="s">
        <v>369</v>
      </c>
      <c r="C116" s="15" t="s">
        <v>211</v>
      </c>
      <c r="D116" s="16" t="s">
        <v>365</v>
      </c>
      <c r="E116" s="17" t="s">
        <v>117</v>
      </c>
      <c r="F116" s="17" t="s">
        <v>190</v>
      </c>
      <c r="G116" s="17" t="s">
        <v>26</v>
      </c>
      <c r="H116" s="18" t="s">
        <v>27</v>
      </c>
      <c r="I116" s="18" t="s">
        <v>360</v>
      </c>
      <c r="J116" s="17" t="s">
        <v>29</v>
      </c>
      <c r="K116" s="17" t="s">
        <v>30</v>
      </c>
      <c r="L116" s="18" t="s">
        <v>366</v>
      </c>
      <c r="M116" s="19">
        <v>180</v>
      </c>
      <c r="N116" s="20"/>
      <c r="O116" s="16"/>
      <c r="P116" s="19"/>
      <c r="Q116" s="20"/>
      <c r="R116" s="20"/>
      <c r="S116" s="20"/>
      <c r="T116" s="20">
        <v>150</v>
      </c>
      <c r="U116" s="21" t="s">
        <v>80</v>
      </c>
      <c r="V116" s="21" t="s">
        <v>81</v>
      </c>
      <c r="W116" s="21"/>
      <c r="X116" s="21" t="s">
        <v>368</v>
      </c>
      <c r="Y116" s="22"/>
      <c r="Z116" s="23"/>
    </row>
    <row r="117" spans="1:249" s="1" customFormat="1" ht="24.75" customHeight="1" x14ac:dyDescent="0.25">
      <c r="B117" s="24" t="s">
        <v>370</v>
      </c>
      <c r="C117" s="25" t="s">
        <v>22</v>
      </c>
      <c r="D117" s="26" t="s">
        <v>365</v>
      </c>
      <c r="E117" s="27" t="s">
        <v>117</v>
      </c>
      <c r="F117" s="27" t="s">
        <v>190</v>
      </c>
      <c r="G117" s="27" t="s">
        <v>26</v>
      </c>
      <c r="H117" s="28" t="s">
        <v>27</v>
      </c>
      <c r="I117" s="28" t="s">
        <v>360</v>
      </c>
      <c r="J117" s="27" t="s">
        <v>29</v>
      </c>
      <c r="K117" s="28" t="s">
        <v>30</v>
      </c>
      <c r="L117" s="28" t="s">
        <v>366</v>
      </c>
      <c r="M117" s="27">
        <v>180</v>
      </c>
      <c r="N117" s="27"/>
      <c r="O117" s="29"/>
      <c r="P117" s="27"/>
      <c r="Q117" s="27"/>
      <c r="R117" s="27"/>
      <c r="S117" s="27"/>
      <c r="T117" s="27">
        <v>170</v>
      </c>
      <c r="U117" s="29" t="s">
        <v>80</v>
      </c>
      <c r="V117" s="29" t="s">
        <v>81</v>
      </c>
      <c r="W117" s="29"/>
      <c r="X117" s="29" t="s">
        <v>368</v>
      </c>
      <c r="Y117" s="31"/>
      <c r="Z117" s="23"/>
    </row>
    <row r="118" spans="1:249" s="1" customFormat="1" ht="21.75" customHeight="1" x14ac:dyDescent="0.25">
      <c r="B118" s="14" t="s">
        <v>371</v>
      </c>
      <c r="C118" s="15" t="s">
        <v>221</v>
      </c>
      <c r="D118" s="16" t="s">
        <v>365</v>
      </c>
      <c r="E118" s="17" t="s">
        <v>359</v>
      </c>
      <c r="F118" s="17" t="s">
        <v>372</v>
      </c>
      <c r="G118" s="17" t="s">
        <v>26</v>
      </c>
      <c r="H118" s="18" t="s">
        <v>139</v>
      </c>
      <c r="I118" s="18" t="s">
        <v>360</v>
      </c>
      <c r="J118" s="17" t="s">
        <v>29</v>
      </c>
      <c r="K118" s="17" t="s">
        <v>30</v>
      </c>
      <c r="L118" s="18" t="s">
        <v>30</v>
      </c>
      <c r="M118" s="19">
        <v>190</v>
      </c>
      <c r="N118" s="20"/>
      <c r="O118" s="16"/>
      <c r="P118" s="19"/>
      <c r="Q118" s="20"/>
      <c r="R118" s="20"/>
      <c r="S118" s="20"/>
      <c r="T118" s="20">
        <v>183</v>
      </c>
      <c r="U118" s="21" t="s">
        <v>80</v>
      </c>
      <c r="V118" s="21" t="s">
        <v>81</v>
      </c>
      <c r="W118" s="21"/>
      <c r="X118" s="21" t="s">
        <v>373</v>
      </c>
      <c r="Y118" s="22" t="s">
        <v>374</v>
      </c>
      <c r="Z118" s="23"/>
    </row>
    <row r="119" spans="1:249" s="1" customFormat="1" ht="24.75" customHeight="1" x14ac:dyDescent="0.25">
      <c r="B119" s="24" t="s">
        <v>371</v>
      </c>
      <c r="C119" s="25" t="s">
        <v>211</v>
      </c>
      <c r="D119" s="26" t="s">
        <v>365</v>
      </c>
      <c r="E119" s="27" t="s">
        <v>359</v>
      </c>
      <c r="F119" s="27" t="s">
        <v>372</v>
      </c>
      <c r="G119" s="27" t="s">
        <v>26</v>
      </c>
      <c r="H119" s="28"/>
      <c r="I119" s="28" t="s">
        <v>360</v>
      </c>
      <c r="J119" s="27" t="s">
        <v>29</v>
      </c>
      <c r="K119" s="28" t="s">
        <v>30</v>
      </c>
      <c r="L119" s="28" t="s">
        <v>30</v>
      </c>
      <c r="M119" s="27">
        <v>365</v>
      </c>
      <c r="N119" s="27"/>
      <c r="O119" s="29"/>
      <c r="P119" s="27"/>
      <c r="Q119" s="27"/>
      <c r="R119" s="27"/>
      <c r="S119" s="27"/>
      <c r="T119" s="27">
        <v>183</v>
      </c>
      <c r="U119" s="29" t="s">
        <v>80</v>
      </c>
      <c r="V119" s="29" t="s">
        <v>81</v>
      </c>
      <c r="W119" s="29"/>
      <c r="X119" s="29" t="s">
        <v>373</v>
      </c>
      <c r="Y119" s="31"/>
      <c r="Z119" s="23"/>
    </row>
    <row r="120" spans="1:249" s="1" customFormat="1" ht="21.75" customHeight="1" x14ac:dyDescent="0.25">
      <c r="B120" s="14" t="s">
        <v>375</v>
      </c>
      <c r="C120" s="15" t="s">
        <v>75</v>
      </c>
      <c r="D120" s="16" t="s">
        <v>365</v>
      </c>
      <c r="E120" s="17" t="s">
        <v>359</v>
      </c>
      <c r="F120" s="17" t="s">
        <v>372</v>
      </c>
      <c r="G120" s="17" t="s">
        <v>26</v>
      </c>
      <c r="H120" s="18" t="s">
        <v>139</v>
      </c>
      <c r="I120" s="18" t="s">
        <v>360</v>
      </c>
      <c r="J120" s="17" t="s">
        <v>29</v>
      </c>
      <c r="K120" s="17" t="s">
        <v>30</v>
      </c>
      <c r="L120" s="18" t="s">
        <v>30</v>
      </c>
      <c r="M120" s="19">
        <v>30</v>
      </c>
      <c r="N120" s="20"/>
      <c r="O120" s="16"/>
      <c r="P120" s="19"/>
      <c r="Q120" s="20"/>
      <c r="R120" s="20"/>
      <c r="S120" s="20"/>
      <c r="T120" s="20">
        <v>30</v>
      </c>
      <c r="U120" s="21" t="s">
        <v>80</v>
      </c>
      <c r="V120" s="21" t="s">
        <v>81</v>
      </c>
      <c r="W120" s="21"/>
      <c r="X120" s="21" t="s">
        <v>362</v>
      </c>
      <c r="Y120" s="22" t="s">
        <v>376</v>
      </c>
      <c r="Z120" s="23"/>
    </row>
    <row r="121" spans="1:249" s="1" customFormat="1" ht="24.75" customHeight="1" x14ac:dyDescent="0.25">
      <c r="B121" s="24" t="s">
        <v>377</v>
      </c>
      <c r="C121" s="25" t="s">
        <v>378</v>
      </c>
      <c r="D121" s="26" t="s">
        <v>379</v>
      </c>
      <c r="E121" s="27" t="s">
        <v>359</v>
      </c>
      <c r="F121" s="27" t="s">
        <v>345</v>
      </c>
      <c r="G121" s="27" t="s">
        <v>26</v>
      </c>
      <c r="H121" s="28" t="s">
        <v>27</v>
      </c>
      <c r="I121" s="28" t="s">
        <v>360</v>
      </c>
      <c r="J121" s="27" t="s">
        <v>29</v>
      </c>
      <c r="K121" s="28" t="s">
        <v>30</v>
      </c>
      <c r="L121" s="28" t="s">
        <v>380</v>
      </c>
      <c r="M121" s="27">
        <v>730</v>
      </c>
      <c r="N121" s="27"/>
      <c r="O121" s="29"/>
      <c r="P121" s="27">
        <v>4015</v>
      </c>
      <c r="Q121" s="27"/>
      <c r="R121" s="27"/>
      <c r="S121" s="27"/>
      <c r="T121" s="27">
        <v>365</v>
      </c>
      <c r="U121" s="29" t="s">
        <v>31</v>
      </c>
      <c r="V121" s="29" t="s">
        <v>381</v>
      </c>
      <c r="W121" s="29" t="s">
        <v>382</v>
      </c>
      <c r="X121" s="29" t="s">
        <v>383</v>
      </c>
      <c r="Y121" s="31" t="s">
        <v>384</v>
      </c>
      <c r="Z121" s="23"/>
    </row>
    <row r="122" spans="1:249" s="1" customFormat="1" ht="21.75" customHeight="1" x14ac:dyDescent="0.25">
      <c r="B122" s="14" t="s">
        <v>385</v>
      </c>
      <c r="C122" s="15" t="s">
        <v>211</v>
      </c>
      <c r="D122" s="16" t="s">
        <v>379</v>
      </c>
      <c r="E122" s="17" t="s">
        <v>359</v>
      </c>
      <c r="F122" s="17" t="s">
        <v>345</v>
      </c>
      <c r="G122" s="17" t="s">
        <v>26</v>
      </c>
      <c r="H122" s="18" t="s">
        <v>139</v>
      </c>
      <c r="I122" s="18" t="s">
        <v>360</v>
      </c>
      <c r="J122" s="17" t="s">
        <v>29</v>
      </c>
      <c r="K122" s="17" t="s">
        <v>30</v>
      </c>
      <c r="L122" s="18" t="s">
        <v>380</v>
      </c>
      <c r="M122" s="19">
        <v>730</v>
      </c>
      <c r="N122" s="20"/>
      <c r="O122" s="16"/>
      <c r="P122" s="19"/>
      <c r="Q122" s="20"/>
      <c r="R122" s="20"/>
      <c r="S122" s="20"/>
      <c r="T122" s="20">
        <v>365</v>
      </c>
      <c r="U122" s="21" t="s">
        <v>80</v>
      </c>
      <c r="V122" s="21" t="s">
        <v>81</v>
      </c>
      <c r="W122" s="21"/>
      <c r="X122" s="21" t="s">
        <v>383</v>
      </c>
      <c r="Y122" s="22" t="s">
        <v>384</v>
      </c>
      <c r="Z122" s="23"/>
    </row>
    <row r="123" spans="1:249" s="1" customFormat="1" ht="24.75" customHeight="1" x14ac:dyDescent="0.25">
      <c r="B123" s="24" t="s">
        <v>386</v>
      </c>
      <c r="C123" s="25" t="s">
        <v>387</v>
      </c>
      <c r="D123" s="26" t="s">
        <v>379</v>
      </c>
      <c r="E123" s="27" t="s">
        <v>359</v>
      </c>
      <c r="F123" s="27" t="s">
        <v>345</v>
      </c>
      <c r="G123" s="27" t="s">
        <v>30</v>
      </c>
      <c r="H123" s="28"/>
      <c r="I123" s="28" t="s">
        <v>360</v>
      </c>
      <c r="J123" s="27" t="s">
        <v>237</v>
      </c>
      <c r="K123" s="28" t="s">
        <v>30</v>
      </c>
      <c r="L123" s="28" t="s">
        <v>380</v>
      </c>
      <c r="M123" s="27">
        <v>395</v>
      </c>
      <c r="N123" s="27"/>
      <c r="O123" s="29"/>
      <c r="P123" s="27"/>
      <c r="Q123" s="27"/>
      <c r="R123" s="27"/>
      <c r="S123" s="27"/>
      <c r="T123" s="27">
        <v>270</v>
      </c>
      <c r="U123" s="29" t="s">
        <v>80</v>
      </c>
      <c r="V123" s="29" t="s">
        <v>81</v>
      </c>
      <c r="W123" s="29"/>
      <c r="X123" s="29" t="s">
        <v>388</v>
      </c>
      <c r="Y123" s="31"/>
      <c r="Z123" s="23"/>
    </row>
    <row r="124" spans="1:249" s="1" customFormat="1" ht="21.75" customHeight="1" x14ac:dyDescent="0.25">
      <c r="B124" s="14" t="s">
        <v>389</v>
      </c>
      <c r="C124" s="15" t="s">
        <v>390</v>
      </c>
      <c r="D124" s="16" t="s">
        <v>379</v>
      </c>
      <c r="E124" s="17" t="s">
        <v>359</v>
      </c>
      <c r="F124" s="17" t="s">
        <v>345</v>
      </c>
      <c r="G124" s="17" t="s">
        <v>26</v>
      </c>
      <c r="H124" s="18" t="s">
        <v>139</v>
      </c>
      <c r="I124" s="18" t="s">
        <v>360</v>
      </c>
      <c r="J124" s="17" t="s">
        <v>29</v>
      </c>
      <c r="K124" s="17" t="s">
        <v>30</v>
      </c>
      <c r="L124" s="18" t="s">
        <v>380</v>
      </c>
      <c r="M124" s="19">
        <v>730</v>
      </c>
      <c r="N124" s="20"/>
      <c r="O124" s="16"/>
      <c r="P124" s="19"/>
      <c r="Q124" s="20"/>
      <c r="R124" s="20"/>
      <c r="S124" s="20"/>
      <c r="T124" s="20">
        <v>365</v>
      </c>
      <c r="U124" s="21" t="s">
        <v>80</v>
      </c>
      <c r="V124" s="21" t="s">
        <v>81</v>
      </c>
      <c r="W124" s="21"/>
      <c r="X124" s="21" t="s">
        <v>391</v>
      </c>
      <c r="Y124" s="22" t="s">
        <v>392</v>
      </c>
      <c r="Z124" s="23"/>
    </row>
    <row r="125" spans="1:249" s="1" customFormat="1" ht="24.75" customHeight="1" x14ac:dyDescent="0.25">
      <c r="B125" s="24" t="s">
        <v>393</v>
      </c>
      <c r="C125" s="25" t="s">
        <v>394</v>
      </c>
      <c r="D125" s="26" t="s">
        <v>379</v>
      </c>
      <c r="E125" s="27" t="s">
        <v>359</v>
      </c>
      <c r="F125" s="27" t="s">
        <v>345</v>
      </c>
      <c r="G125" s="27" t="s">
        <v>30</v>
      </c>
      <c r="H125" s="28" t="s">
        <v>139</v>
      </c>
      <c r="I125" s="28" t="s">
        <v>360</v>
      </c>
      <c r="J125" s="27" t="s">
        <v>29</v>
      </c>
      <c r="K125" s="28" t="s">
        <v>30</v>
      </c>
      <c r="L125" s="28" t="s">
        <v>30</v>
      </c>
      <c r="M125" s="27">
        <v>1</v>
      </c>
      <c r="N125" s="27"/>
      <c r="O125" s="29"/>
      <c r="P125" s="27"/>
      <c r="Q125" s="27"/>
      <c r="R125" s="27"/>
      <c r="S125" s="27"/>
      <c r="T125" s="27"/>
      <c r="U125" s="29"/>
      <c r="V125" s="29"/>
      <c r="W125" s="29"/>
      <c r="X125" s="29" t="s">
        <v>362</v>
      </c>
      <c r="Y125" s="31" t="s">
        <v>395</v>
      </c>
      <c r="Z125" s="23"/>
    </row>
    <row r="126" spans="1:249" s="1" customFormat="1" ht="21.75" customHeight="1" x14ac:dyDescent="0.25">
      <c r="B126" s="14" t="s">
        <v>396</v>
      </c>
      <c r="C126" s="15" t="s">
        <v>75</v>
      </c>
      <c r="D126" s="16" t="s">
        <v>379</v>
      </c>
      <c r="E126" s="17" t="s">
        <v>359</v>
      </c>
      <c r="F126" s="17" t="s">
        <v>345</v>
      </c>
      <c r="G126" s="17" t="s">
        <v>30</v>
      </c>
      <c r="H126" s="18"/>
      <c r="I126" s="18" t="s">
        <v>360</v>
      </c>
      <c r="J126" s="17" t="s">
        <v>29</v>
      </c>
      <c r="K126" s="17" t="s">
        <v>30</v>
      </c>
      <c r="L126" s="18" t="s">
        <v>30</v>
      </c>
      <c r="M126" s="19">
        <v>15</v>
      </c>
      <c r="N126" s="20"/>
      <c r="O126" s="16"/>
      <c r="P126" s="19"/>
      <c r="Q126" s="20"/>
      <c r="R126" s="20"/>
      <c r="S126" s="20"/>
      <c r="T126" s="20">
        <v>15</v>
      </c>
      <c r="U126" s="21" t="s">
        <v>80</v>
      </c>
      <c r="V126" s="21" t="s">
        <v>81</v>
      </c>
      <c r="W126" s="21"/>
      <c r="X126" s="21" t="s">
        <v>397</v>
      </c>
      <c r="Y126" s="22"/>
      <c r="Z126" s="23"/>
    </row>
    <row r="127" spans="1:249" s="1" customFormat="1" ht="24.75" customHeight="1" x14ac:dyDescent="0.25">
      <c r="B127" s="24" t="s">
        <v>398</v>
      </c>
      <c r="C127" s="25" t="s">
        <v>75</v>
      </c>
      <c r="D127" s="26" t="s">
        <v>379</v>
      </c>
      <c r="E127" s="27" t="s">
        <v>359</v>
      </c>
      <c r="F127" s="27" t="s">
        <v>345</v>
      </c>
      <c r="G127" s="27" t="s">
        <v>30</v>
      </c>
      <c r="H127" s="28"/>
      <c r="I127" s="28" t="s">
        <v>360</v>
      </c>
      <c r="J127" s="27" t="s">
        <v>29</v>
      </c>
      <c r="K127" s="28" t="s">
        <v>30</v>
      </c>
      <c r="L127" s="28" t="s">
        <v>30</v>
      </c>
      <c r="M127" s="27">
        <v>15</v>
      </c>
      <c r="N127" s="27"/>
      <c r="O127" s="29"/>
      <c r="P127" s="27"/>
      <c r="Q127" s="27"/>
      <c r="R127" s="27"/>
      <c r="S127" s="27"/>
      <c r="T127" s="27">
        <v>15</v>
      </c>
      <c r="U127" s="29" t="s">
        <v>80</v>
      </c>
      <c r="V127" s="29" t="s">
        <v>81</v>
      </c>
      <c r="W127" s="29"/>
      <c r="X127" s="29" t="s">
        <v>397</v>
      </c>
      <c r="Y127" s="30"/>
      <c r="Z127" s="23"/>
    </row>
    <row r="128" spans="1:249" s="1" customFormat="1" ht="21.75" customHeight="1" x14ac:dyDescent="0.25">
      <c r="B128" s="14" t="s">
        <v>399</v>
      </c>
      <c r="C128" s="15" t="s">
        <v>75</v>
      </c>
      <c r="D128" s="16" t="s">
        <v>379</v>
      </c>
      <c r="E128" s="17" t="s">
        <v>359</v>
      </c>
      <c r="F128" s="17" t="s">
        <v>345</v>
      </c>
      <c r="G128" s="17" t="s">
        <v>30</v>
      </c>
      <c r="H128" s="18"/>
      <c r="I128" s="18" t="s">
        <v>360</v>
      </c>
      <c r="J128" s="17" t="s">
        <v>29</v>
      </c>
      <c r="K128" s="17" t="s">
        <v>30</v>
      </c>
      <c r="L128" s="18" t="s">
        <v>30</v>
      </c>
      <c r="M128" s="19">
        <v>15</v>
      </c>
      <c r="N128" s="20"/>
      <c r="O128" s="16"/>
      <c r="P128" s="19"/>
      <c r="Q128" s="20"/>
      <c r="R128" s="20"/>
      <c r="S128" s="20"/>
      <c r="T128" s="20">
        <v>15</v>
      </c>
      <c r="U128" s="21" t="s">
        <v>80</v>
      </c>
      <c r="V128" s="21" t="s">
        <v>81</v>
      </c>
      <c r="W128" s="21"/>
      <c r="X128" s="21" t="s">
        <v>397</v>
      </c>
      <c r="Y128" s="22"/>
      <c r="Z128" s="23"/>
    </row>
    <row r="129" spans="2:26" s="1" customFormat="1" ht="24.75" customHeight="1" x14ac:dyDescent="0.25">
      <c r="B129" s="24" t="s">
        <v>400</v>
      </c>
      <c r="C129" s="25" t="s">
        <v>89</v>
      </c>
      <c r="D129" s="26" t="s">
        <v>379</v>
      </c>
      <c r="E129" s="27" t="s">
        <v>359</v>
      </c>
      <c r="F129" s="27" t="s">
        <v>345</v>
      </c>
      <c r="G129" s="27" t="s">
        <v>30</v>
      </c>
      <c r="H129" s="28" t="s">
        <v>139</v>
      </c>
      <c r="I129" s="28" t="s">
        <v>360</v>
      </c>
      <c r="J129" s="27" t="s">
        <v>29</v>
      </c>
      <c r="K129" s="28" t="s">
        <v>30</v>
      </c>
      <c r="L129" s="28" t="s">
        <v>380</v>
      </c>
      <c r="M129" s="27">
        <v>90</v>
      </c>
      <c r="N129" s="27"/>
      <c r="O129" s="29"/>
      <c r="P129" s="27"/>
      <c r="Q129" s="27"/>
      <c r="R129" s="27"/>
      <c r="S129" s="27"/>
      <c r="T129" s="27">
        <v>30</v>
      </c>
      <c r="U129" s="29" t="s">
        <v>80</v>
      </c>
      <c r="V129" s="29" t="s">
        <v>81</v>
      </c>
      <c r="W129" s="29"/>
      <c r="X129" s="29" t="s">
        <v>401</v>
      </c>
      <c r="Y129" s="30" t="s">
        <v>402</v>
      </c>
      <c r="Z129" s="23"/>
    </row>
    <row r="130" spans="2:26" s="1" customFormat="1" ht="21.75" customHeight="1" x14ac:dyDescent="0.25">
      <c r="B130" s="14" t="s">
        <v>403</v>
      </c>
      <c r="C130" s="15" t="s">
        <v>404</v>
      </c>
      <c r="D130" s="16" t="s">
        <v>379</v>
      </c>
      <c r="E130" s="17" t="s">
        <v>359</v>
      </c>
      <c r="F130" s="17" t="s">
        <v>345</v>
      </c>
      <c r="G130" s="17" t="s">
        <v>30</v>
      </c>
      <c r="H130" s="18" t="s">
        <v>69</v>
      </c>
      <c r="I130" s="18" t="s">
        <v>405</v>
      </c>
      <c r="J130" s="17" t="s">
        <v>29</v>
      </c>
      <c r="K130" s="17" t="s">
        <v>30</v>
      </c>
      <c r="L130" s="18" t="s">
        <v>30</v>
      </c>
      <c r="M130" s="19">
        <v>365</v>
      </c>
      <c r="N130" s="20"/>
      <c r="O130" s="16"/>
      <c r="P130" s="19"/>
      <c r="Q130" s="20"/>
      <c r="R130" s="20"/>
      <c r="S130" s="20"/>
      <c r="T130" s="20">
        <v>360</v>
      </c>
      <c r="U130" s="21" t="s">
        <v>80</v>
      </c>
      <c r="V130" s="21" t="s">
        <v>81</v>
      </c>
      <c r="W130" s="21"/>
      <c r="X130" s="21" t="s">
        <v>362</v>
      </c>
      <c r="Y130" s="22" t="s">
        <v>406</v>
      </c>
      <c r="Z130" s="23"/>
    </row>
    <row r="131" spans="2:26" s="1" customFormat="1" ht="24.75" customHeight="1" x14ac:dyDescent="0.25">
      <c r="B131" s="24" t="s">
        <v>407</v>
      </c>
      <c r="C131" s="25" t="s">
        <v>404</v>
      </c>
      <c r="D131" s="26" t="s">
        <v>379</v>
      </c>
      <c r="E131" s="27" t="s">
        <v>359</v>
      </c>
      <c r="F131" s="27" t="s">
        <v>345</v>
      </c>
      <c r="G131" s="27" t="s">
        <v>30</v>
      </c>
      <c r="H131" s="28" t="s">
        <v>69</v>
      </c>
      <c r="I131" s="28" t="s">
        <v>405</v>
      </c>
      <c r="J131" s="27" t="s">
        <v>29</v>
      </c>
      <c r="K131" s="28" t="s">
        <v>30</v>
      </c>
      <c r="L131" s="28" t="s">
        <v>30</v>
      </c>
      <c r="M131" s="27">
        <v>365</v>
      </c>
      <c r="N131" s="27"/>
      <c r="O131" s="29"/>
      <c r="P131" s="27"/>
      <c r="Q131" s="27"/>
      <c r="R131" s="27"/>
      <c r="S131" s="27"/>
      <c r="T131" s="27">
        <v>350</v>
      </c>
      <c r="U131" s="29" t="s">
        <v>80</v>
      </c>
      <c r="V131" s="29" t="s">
        <v>81</v>
      </c>
      <c r="W131" s="29"/>
      <c r="X131" s="29" t="s">
        <v>362</v>
      </c>
      <c r="Y131" s="30" t="s">
        <v>406</v>
      </c>
      <c r="Z131" s="23"/>
    </row>
    <row r="132" spans="2:26" s="1" customFormat="1" ht="21.75" customHeight="1" x14ac:dyDescent="0.25">
      <c r="B132" s="14" t="s">
        <v>408</v>
      </c>
      <c r="C132" s="15" t="s">
        <v>188</v>
      </c>
      <c r="D132" s="16" t="s">
        <v>409</v>
      </c>
      <c r="E132" s="17" t="s">
        <v>359</v>
      </c>
      <c r="F132" s="17" t="s">
        <v>345</v>
      </c>
      <c r="G132" s="17" t="s">
        <v>30</v>
      </c>
      <c r="H132" s="18" t="s">
        <v>27</v>
      </c>
      <c r="I132" s="18" t="s">
        <v>360</v>
      </c>
      <c r="J132" s="17" t="s">
        <v>29</v>
      </c>
      <c r="K132" s="17" t="s">
        <v>30</v>
      </c>
      <c r="L132" s="18" t="s">
        <v>380</v>
      </c>
      <c r="M132" s="19">
        <v>1462</v>
      </c>
      <c r="N132" s="20"/>
      <c r="O132" s="16"/>
      <c r="P132" s="19"/>
      <c r="Q132" s="20"/>
      <c r="R132" s="20"/>
      <c r="S132" s="20"/>
      <c r="T132" s="20">
        <v>1095</v>
      </c>
      <c r="U132" s="21" t="s">
        <v>80</v>
      </c>
      <c r="V132" s="21" t="s">
        <v>410</v>
      </c>
      <c r="W132" s="21"/>
      <c r="X132" s="21" t="s">
        <v>362</v>
      </c>
      <c r="Y132" s="22" t="s">
        <v>411</v>
      </c>
      <c r="Z132" s="23"/>
    </row>
    <row r="133" spans="2:26" s="1" customFormat="1" ht="24.75" customHeight="1" x14ac:dyDescent="0.25">
      <c r="B133" s="24" t="s">
        <v>412</v>
      </c>
      <c r="C133" s="25" t="s">
        <v>413</v>
      </c>
      <c r="D133" s="26" t="s">
        <v>409</v>
      </c>
      <c r="E133" s="27" t="s">
        <v>359</v>
      </c>
      <c r="F133" s="27" t="s">
        <v>345</v>
      </c>
      <c r="G133" s="27" t="s">
        <v>30</v>
      </c>
      <c r="H133" s="28" t="s">
        <v>27</v>
      </c>
      <c r="I133" s="28" t="s">
        <v>360</v>
      </c>
      <c r="J133" s="27" t="s">
        <v>29</v>
      </c>
      <c r="K133" s="28" t="s">
        <v>30</v>
      </c>
      <c r="L133" s="28" t="s">
        <v>380</v>
      </c>
      <c r="M133" s="27">
        <v>3650</v>
      </c>
      <c r="N133" s="27"/>
      <c r="O133" s="29"/>
      <c r="P133" s="27"/>
      <c r="Q133" s="27"/>
      <c r="R133" s="27"/>
      <c r="S133" s="27"/>
      <c r="T133" s="27">
        <v>1825</v>
      </c>
      <c r="U133" s="29" t="s">
        <v>80</v>
      </c>
      <c r="V133" s="29" t="s">
        <v>81</v>
      </c>
      <c r="W133" s="29"/>
      <c r="X133" s="29" t="s">
        <v>362</v>
      </c>
      <c r="Y133" s="30" t="s">
        <v>411</v>
      </c>
      <c r="Z133" s="23"/>
    </row>
    <row r="134" spans="2:26" s="1" customFormat="1" ht="21.75" customHeight="1" x14ac:dyDescent="0.25">
      <c r="B134" s="14" t="s">
        <v>414</v>
      </c>
      <c r="C134" s="15" t="s">
        <v>415</v>
      </c>
      <c r="D134" s="16" t="s">
        <v>409</v>
      </c>
      <c r="E134" s="17" t="s">
        <v>359</v>
      </c>
      <c r="F134" s="17" t="s">
        <v>345</v>
      </c>
      <c r="G134" s="17" t="s">
        <v>30</v>
      </c>
      <c r="H134" s="18" t="s">
        <v>69</v>
      </c>
      <c r="I134" s="18" t="s">
        <v>360</v>
      </c>
      <c r="J134" s="17" t="s">
        <v>29</v>
      </c>
      <c r="K134" s="17" t="s">
        <v>30</v>
      </c>
      <c r="L134" s="18" t="s">
        <v>380</v>
      </c>
      <c r="M134" s="19">
        <v>365</v>
      </c>
      <c r="N134" s="20"/>
      <c r="O134" s="16"/>
      <c r="P134" s="19"/>
      <c r="Q134" s="20"/>
      <c r="R134" s="20"/>
      <c r="S134" s="20"/>
      <c r="T134" s="20">
        <v>180</v>
      </c>
      <c r="U134" s="21" t="s">
        <v>80</v>
      </c>
      <c r="V134" s="21" t="s">
        <v>81</v>
      </c>
      <c r="W134" s="21"/>
      <c r="X134" s="21" t="s">
        <v>362</v>
      </c>
      <c r="Y134" s="22" t="s">
        <v>416</v>
      </c>
      <c r="Z134" s="23"/>
    </row>
    <row r="135" spans="2:26" s="1" customFormat="1" ht="24.75" customHeight="1" x14ac:dyDescent="0.25">
      <c r="B135" s="24" t="s">
        <v>417</v>
      </c>
      <c r="C135" s="25" t="s">
        <v>413</v>
      </c>
      <c r="D135" s="26" t="s">
        <v>409</v>
      </c>
      <c r="E135" s="27" t="s">
        <v>359</v>
      </c>
      <c r="F135" s="27" t="s">
        <v>345</v>
      </c>
      <c r="G135" s="27" t="s">
        <v>30</v>
      </c>
      <c r="H135" s="28" t="s">
        <v>139</v>
      </c>
      <c r="I135" s="28" t="s">
        <v>360</v>
      </c>
      <c r="J135" s="27" t="s">
        <v>29</v>
      </c>
      <c r="K135" s="28" t="s">
        <v>30</v>
      </c>
      <c r="L135" s="28" t="s">
        <v>380</v>
      </c>
      <c r="M135" s="27">
        <v>365</v>
      </c>
      <c r="N135" s="27"/>
      <c r="O135" s="29"/>
      <c r="P135" s="27"/>
      <c r="Q135" s="27"/>
      <c r="R135" s="27"/>
      <c r="S135" s="27"/>
      <c r="T135" s="27">
        <v>180</v>
      </c>
      <c r="U135" s="29" t="s">
        <v>80</v>
      </c>
      <c r="V135" s="29" t="s">
        <v>81</v>
      </c>
      <c r="W135" s="29"/>
      <c r="X135" s="29" t="s">
        <v>362</v>
      </c>
      <c r="Y135" s="30" t="s">
        <v>411</v>
      </c>
      <c r="Z135" s="23"/>
    </row>
    <row r="136" spans="2:26" s="1" customFormat="1" ht="21.75" customHeight="1" x14ac:dyDescent="0.25">
      <c r="B136" s="14" t="s">
        <v>418</v>
      </c>
      <c r="C136" s="15" t="s">
        <v>188</v>
      </c>
      <c r="D136" s="16" t="s">
        <v>409</v>
      </c>
      <c r="E136" s="17" t="s">
        <v>359</v>
      </c>
      <c r="F136" s="17" t="s">
        <v>345</v>
      </c>
      <c r="G136" s="17" t="s">
        <v>30</v>
      </c>
      <c r="H136" s="18" t="s">
        <v>69</v>
      </c>
      <c r="I136" s="18" t="s">
        <v>360</v>
      </c>
      <c r="J136" s="17" t="s">
        <v>29</v>
      </c>
      <c r="K136" s="17" t="s">
        <v>30</v>
      </c>
      <c r="L136" s="18" t="s">
        <v>380</v>
      </c>
      <c r="M136" s="19">
        <v>1825</v>
      </c>
      <c r="N136" s="20"/>
      <c r="O136" s="16"/>
      <c r="P136" s="19"/>
      <c r="Q136" s="20"/>
      <c r="R136" s="20"/>
      <c r="S136" s="20"/>
      <c r="T136" s="20">
        <v>1460</v>
      </c>
      <c r="U136" s="21" t="s">
        <v>80</v>
      </c>
      <c r="V136" s="21" t="s">
        <v>81</v>
      </c>
      <c r="W136" s="21"/>
      <c r="X136" s="21" t="s">
        <v>362</v>
      </c>
      <c r="Y136" s="22" t="s">
        <v>416</v>
      </c>
      <c r="Z136" s="23"/>
    </row>
    <row r="137" spans="2:26" s="1" customFormat="1" ht="24.75" customHeight="1" x14ac:dyDescent="0.25">
      <c r="B137" s="24" t="s">
        <v>419</v>
      </c>
      <c r="C137" s="25" t="s">
        <v>188</v>
      </c>
      <c r="D137" s="26" t="s">
        <v>409</v>
      </c>
      <c r="E137" s="27" t="s">
        <v>359</v>
      </c>
      <c r="F137" s="27" t="s">
        <v>345</v>
      </c>
      <c r="G137" s="27" t="s">
        <v>30</v>
      </c>
      <c r="H137" s="28" t="s">
        <v>69</v>
      </c>
      <c r="I137" s="28" t="s">
        <v>360</v>
      </c>
      <c r="J137" s="27" t="s">
        <v>29</v>
      </c>
      <c r="K137" s="28" t="s">
        <v>30</v>
      </c>
      <c r="L137" s="28" t="s">
        <v>380</v>
      </c>
      <c r="M137" s="27">
        <v>1825</v>
      </c>
      <c r="N137" s="27"/>
      <c r="O137" s="29"/>
      <c r="P137" s="27"/>
      <c r="Q137" s="27"/>
      <c r="R137" s="27"/>
      <c r="S137" s="27"/>
      <c r="T137" s="27">
        <v>1460</v>
      </c>
      <c r="U137" s="29" t="s">
        <v>80</v>
      </c>
      <c r="V137" s="29" t="s">
        <v>81</v>
      </c>
      <c r="W137" s="29"/>
      <c r="X137" s="29" t="s">
        <v>420</v>
      </c>
      <c r="Y137" s="30" t="s">
        <v>416</v>
      </c>
      <c r="Z137" s="23"/>
    </row>
    <row r="138" spans="2:26" s="1" customFormat="1" ht="21.75" customHeight="1" x14ac:dyDescent="0.25">
      <c r="B138" s="14" t="s">
        <v>421</v>
      </c>
      <c r="C138" s="15" t="s">
        <v>211</v>
      </c>
      <c r="D138" s="16" t="s">
        <v>409</v>
      </c>
      <c r="E138" s="17" t="s">
        <v>422</v>
      </c>
      <c r="F138" s="17" t="s">
        <v>345</v>
      </c>
      <c r="G138" s="17" t="s">
        <v>26</v>
      </c>
      <c r="H138" s="18" t="s">
        <v>27</v>
      </c>
      <c r="I138" s="18" t="s">
        <v>360</v>
      </c>
      <c r="J138" s="17" t="s">
        <v>29</v>
      </c>
      <c r="K138" s="17" t="s">
        <v>30</v>
      </c>
      <c r="L138" s="18" t="s">
        <v>423</v>
      </c>
      <c r="M138" s="19">
        <v>330</v>
      </c>
      <c r="N138" s="20"/>
      <c r="O138" s="16"/>
      <c r="P138" s="19"/>
      <c r="Q138" s="20"/>
      <c r="R138" s="20"/>
      <c r="S138" s="20"/>
      <c r="T138" s="20">
        <v>200</v>
      </c>
      <c r="U138" s="21" t="s">
        <v>80</v>
      </c>
      <c r="V138" s="21" t="s">
        <v>424</v>
      </c>
      <c r="W138" s="21"/>
      <c r="X138" s="21" t="s">
        <v>425</v>
      </c>
      <c r="Y138" s="22" t="s">
        <v>426</v>
      </c>
      <c r="Z138" s="23"/>
    </row>
    <row r="139" spans="2:26" s="1" customFormat="1" ht="24.75" customHeight="1" x14ac:dyDescent="0.25">
      <c r="B139" s="24" t="s">
        <v>427</v>
      </c>
      <c r="C139" s="25" t="s">
        <v>211</v>
      </c>
      <c r="D139" s="26" t="s">
        <v>409</v>
      </c>
      <c r="E139" s="27" t="s">
        <v>422</v>
      </c>
      <c r="F139" s="27" t="s">
        <v>345</v>
      </c>
      <c r="G139" s="27" t="s">
        <v>26</v>
      </c>
      <c r="H139" s="28" t="s">
        <v>27</v>
      </c>
      <c r="I139" s="28" t="s">
        <v>360</v>
      </c>
      <c r="J139" s="27" t="s">
        <v>29</v>
      </c>
      <c r="K139" s="28" t="s">
        <v>30</v>
      </c>
      <c r="L139" s="28" t="s">
        <v>423</v>
      </c>
      <c r="M139" s="27">
        <v>330</v>
      </c>
      <c r="N139" s="27"/>
      <c r="O139" s="29"/>
      <c r="P139" s="27"/>
      <c r="Q139" s="27"/>
      <c r="R139" s="27"/>
      <c r="S139" s="27"/>
      <c r="T139" s="27">
        <v>200</v>
      </c>
      <c r="U139" s="29" t="s">
        <v>80</v>
      </c>
      <c r="V139" s="29" t="s">
        <v>424</v>
      </c>
      <c r="W139" s="29"/>
      <c r="X139" s="29" t="s">
        <v>425</v>
      </c>
      <c r="Y139" s="30" t="s">
        <v>426</v>
      </c>
      <c r="Z139" s="23"/>
    </row>
    <row r="140" spans="2:26" s="1" customFormat="1" ht="21.75" customHeight="1" x14ac:dyDescent="0.25">
      <c r="B140" s="14" t="s">
        <v>428</v>
      </c>
      <c r="C140" s="15" t="s">
        <v>211</v>
      </c>
      <c r="D140" s="16" t="s">
        <v>409</v>
      </c>
      <c r="E140" s="17" t="s">
        <v>117</v>
      </c>
      <c r="F140" s="17" t="s">
        <v>236</v>
      </c>
      <c r="G140" s="17" t="s">
        <v>30</v>
      </c>
      <c r="H140" s="18" t="s">
        <v>27</v>
      </c>
      <c r="I140" s="18" t="s">
        <v>360</v>
      </c>
      <c r="J140" s="17" t="s">
        <v>29</v>
      </c>
      <c r="K140" s="17" t="s">
        <v>30</v>
      </c>
      <c r="L140" s="18" t="s">
        <v>30</v>
      </c>
      <c r="M140" s="19">
        <v>330</v>
      </c>
      <c r="N140" s="20"/>
      <c r="O140" s="16"/>
      <c r="P140" s="19"/>
      <c r="Q140" s="20"/>
      <c r="R140" s="20"/>
      <c r="S140" s="20"/>
      <c r="T140" s="20">
        <v>200</v>
      </c>
      <c r="U140" s="21" t="s">
        <v>80</v>
      </c>
      <c r="V140" s="21" t="s">
        <v>81</v>
      </c>
      <c r="W140" s="21"/>
      <c r="X140" s="21" t="s">
        <v>425</v>
      </c>
      <c r="Y140" s="22" t="s">
        <v>426</v>
      </c>
      <c r="Z140" s="23"/>
    </row>
    <row r="141" spans="2:26" s="1" customFormat="1" ht="24.75" customHeight="1" x14ac:dyDescent="0.25">
      <c r="B141" s="24" t="s">
        <v>429</v>
      </c>
      <c r="C141" s="25" t="s">
        <v>22</v>
      </c>
      <c r="D141" s="26" t="s">
        <v>409</v>
      </c>
      <c r="E141" s="27" t="s">
        <v>117</v>
      </c>
      <c r="F141" s="27" t="s">
        <v>345</v>
      </c>
      <c r="G141" s="27" t="s">
        <v>26</v>
      </c>
      <c r="H141" s="28" t="s">
        <v>27</v>
      </c>
      <c r="I141" s="28" t="s">
        <v>360</v>
      </c>
      <c r="J141" s="27" t="s">
        <v>29</v>
      </c>
      <c r="K141" s="28" t="s">
        <v>30</v>
      </c>
      <c r="L141" s="28" t="s">
        <v>430</v>
      </c>
      <c r="M141" s="27">
        <v>360</v>
      </c>
      <c r="N141" s="27"/>
      <c r="O141" s="29"/>
      <c r="P141" s="27"/>
      <c r="Q141" s="27"/>
      <c r="R141" s="27"/>
      <c r="S141" s="27"/>
      <c r="T141" s="27">
        <v>200</v>
      </c>
      <c r="U141" s="29" t="s">
        <v>80</v>
      </c>
      <c r="V141" s="29" t="s">
        <v>424</v>
      </c>
      <c r="W141" s="29"/>
      <c r="X141" s="29" t="s">
        <v>425</v>
      </c>
      <c r="Y141" s="30" t="s">
        <v>426</v>
      </c>
      <c r="Z141" s="23"/>
    </row>
    <row r="142" spans="2:26" s="1" customFormat="1" ht="21.75" customHeight="1" x14ac:dyDescent="0.25">
      <c r="B142" s="14" t="s">
        <v>431</v>
      </c>
      <c r="C142" s="15" t="s">
        <v>22</v>
      </c>
      <c r="D142" s="16" t="s">
        <v>409</v>
      </c>
      <c r="E142" s="17" t="s">
        <v>206</v>
      </c>
      <c r="F142" s="17" t="s">
        <v>345</v>
      </c>
      <c r="G142" s="17" t="s">
        <v>26</v>
      </c>
      <c r="H142" s="18" t="s">
        <v>139</v>
      </c>
      <c r="I142" s="18" t="s">
        <v>432</v>
      </c>
      <c r="J142" s="17" t="s">
        <v>29</v>
      </c>
      <c r="K142" s="17" t="s">
        <v>30</v>
      </c>
      <c r="L142" s="18" t="s">
        <v>30</v>
      </c>
      <c r="M142" s="19">
        <v>360</v>
      </c>
      <c r="N142" s="20"/>
      <c r="O142" s="16"/>
      <c r="P142" s="19"/>
      <c r="Q142" s="20"/>
      <c r="R142" s="20"/>
      <c r="S142" s="20"/>
      <c r="T142" s="20">
        <v>180</v>
      </c>
      <c r="U142" s="21" t="s">
        <v>80</v>
      </c>
      <c r="V142" s="21" t="s">
        <v>424</v>
      </c>
      <c r="W142" s="21"/>
      <c r="X142" s="21" t="s">
        <v>433</v>
      </c>
      <c r="Y142" s="22" t="s">
        <v>434</v>
      </c>
      <c r="Z142" s="23"/>
    </row>
    <row r="143" spans="2:26" s="1" customFormat="1" ht="24.75" customHeight="1" x14ac:dyDescent="0.25">
      <c r="B143" s="24" t="s">
        <v>435</v>
      </c>
      <c r="C143" s="25" t="s">
        <v>75</v>
      </c>
      <c r="D143" s="26" t="s">
        <v>379</v>
      </c>
      <c r="E143" s="27" t="s">
        <v>436</v>
      </c>
      <c r="F143" s="27" t="s">
        <v>223</v>
      </c>
      <c r="G143" s="27" t="s">
        <v>119</v>
      </c>
      <c r="H143" s="28" t="s">
        <v>139</v>
      </c>
      <c r="I143" s="28" t="s">
        <v>437</v>
      </c>
      <c r="J143" s="27" t="s">
        <v>29</v>
      </c>
      <c r="K143" s="28" t="s">
        <v>30</v>
      </c>
      <c r="L143" s="28" t="s">
        <v>438</v>
      </c>
      <c r="M143" s="27">
        <v>30</v>
      </c>
      <c r="N143" s="27"/>
      <c r="O143" s="29"/>
      <c r="P143" s="27">
        <v>7</v>
      </c>
      <c r="Q143" s="27"/>
      <c r="R143" s="27"/>
      <c r="S143" s="27"/>
      <c r="T143" s="27">
        <v>15</v>
      </c>
      <c r="U143" s="29" t="s">
        <v>31</v>
      </c>
      <c r="V143" s="29" t="s">
        <v>439</v>
      </c>
      <c r="W143" s="29" t="s">
        <v>440</v>
      </c>
      <c r="X143" s="29" t="s">
        <v>441</v>
      </c>
      <c r="Y143" s="30" t="s">
        <v>442</v>
      </c>
      <c r="Z143" s="23"/>
    </row>
    <row r="144" spans="2:26" s="1" customFormat="1" ht="21.75" customHeight="1" x14ac:dyDescent="0.25">
      <c r="B144" s="14" t="s">
        <v>386</v>
      </c>
      <c r="C144" s="15" t="s">
        <v>443</v>
      </c>
      <c r="D144" s="16" t="s">
        <v>379</v>
      </c>
      <c r="E144" s="17" t="s">
        <v>359</v>
      </c>
      <c r="F144" s="17" t="s">
        <v>345</v>
      </c>
      <c r="G144" s="17" t="s">
        <v>30</v>
      </c>
      <c r="H144" s="18" t="s">
        <v>139</v>
      </c>
      <c r="I144" s="18" t="s">
        <v>360</v>
      </c>
      <c r="J144" s="17" t="s">
        <v>237</v>
      </c>
      <c r="K144" s="17" t="s">
        <v>30</v>
      </c>
      <c r="L144" s="18" t="s">
        <v>358</v>
      </c>
      <c r="M144" s="19">
        <v>395</v>
      </c>
      <c r="N144" s="20"/>
      <c r="O144" s="16"/>
      <c r="P144" s="19"/>
      <c r="Q144" s="20"/>
      <c r="R144" s="20"/>
      <c r="S144" s="20"/>
      <c r="T144" s="20">
        <v>270</v>
      </c>
      <c r="U144" s="21" t="s">
        <v>80</v>
      </c>
      <c r="V144" s="21" t="s">
        <v>424</v>
      </c>
      <c r="W144" s="21"/>
      <c r="X144" s="21" t="s">
        <v>444</v>
      </c>
      <c r="Y144" s="22" t="s">
        <v>384</v>
      </c>
      <c r="Z144" s="23"/>
    </row>
    <row r="145" spans="2:26" s="1" customFormat="1" ht="31.5" customHeight="1" x14ac:dyDescent="0.25">
      <c r="B145" s="34" t="s">
        <v>445</v>
      </c>
      <c r="C145" s="35" t="s">
        <v>75</v>
      </c>
      <c r="D145" s="36" t="s">
        <v>379</v>
      </c>
      <c r="E145" s="37" t="s">
        <v>359</v>
      </c>
      <c r="F145" s="37" t="s">
        <v>223</v>
      </c>
      <c r="G145" s="37" t="s">
        <v>26</v>
      </c>
      <c r="H145" s="37" t="s">
        <v>139</v>
      </c>
      <c r="I145" s="38" t="s">
        <v>360</v>
      </c>
      <c r="J145" s="37" t="s">
        <v>29</v>
      </c>
      <c r="K145" s="37" t="s">
        <v>30</v>
      </c>
      <c r="L145" s="38" t="s">
        <v>358</v>
      </c>
      <c r="M145" s="37">
        <v>2190</v>
      </c>
      <c r="N145" s="37"/>
      <c r="O145" s="37"/>
      <c r="P145" s="37">
        <v>6935</v>
      </c>
      <c r="Q145" s="37"/>
      <c r="R145" s="37"/>
      <c r="S145" s="37"/>
      <c r="T145" s="37"/>
      <c r="U145" s="39" t="s">
        <v>31</v>
      </c>
      <c r="V145" s="39" t="s">
        <v>446</v>
      </c>
      <c r="W145" s="39" t="s">
        <v>447</v>
      </c>
      <c r="X145" s="39" t="s">
        <v>448</v>
      </c>
      <c r="Y145" s="40" t="s">
        <v>384</v>
      </c>
      <c r="Z145" s="23"/>
    </row>
    <row r="146" spans="2:26" x14ac:dyDescent="0.25">
      <c r="B146" s="9" t="s">
        <v>449</v>
      </c>
      <c r="D146" s="41"/>
      <c r="E146" s="42"/>
      <c r="F146" s="42"/>
      <c r="G146" s="42"/>
      <c r="H146" s="42"/>
      <c r="I146" s="42"/>
      <c r="J146" s="42"/>
      <c r="K146" s="42"/>
      <c r="L146" s="42"/>
      <c r="M146" s="42"/>
    </row>
    <row r="147" spans="2:26" x14ac:dyDescent="0.25">
      <c r="B147" s="9" t="s">
        <v>450</v>
      </c>
      <c r="D147" s="41"/>
      <c r="E147" s="42"/>
      <c r="F147" s="42"/>
      <c r="G147" s="42"/>
      <c r="H147" s="42"/>
      <c r="I147" s="42"/>
      <c r="J147" s="42"/>
      <c r="K147" s="42"/>
      <c r="L147" s="42"/>
      <c r="M147" s="42"/>
    </row>
    <row r="148" spans="2:26" x14ac:dyDescent="0.25">
      <c r="B148" s="9" t="s">
        <v>451</v>
      </c>
      <c r="D148" s="41"/>
      <c r="E148" s="42"/>
      <c r="F148" s="42"/>
      <c r="G148" s="42"/>
      <c r="H148" s="42"/>
      <c r="I148" s="42"/>
      <c r="J148" s="42"/>
      <c r="K148" s="42"/>
      <c r="L148" s="42"/>
      <c r="M148" s="42"/>
    </row>
    <row r="149" spans="2:26" x14ac:dyDescent="0.25">
      <c r="B149" s="9" t="s">
        <v>613</v>
      </c>
      <c r="D149" s="41"/>
      <c r="E149" s="42"/>
      <c r="F149" s="42"/>
      <c r="G149" s="42"/>
      <c r="H149" s="42"/>
      <c r="I149" s="42"/>
      <c r="J149" s="42"/>
      <c r="K149" s="42"/>
      <c r="L149" s="42"/>
      <c r="M149" s="42"/>
    </row>
    <row r="150" spans="2:26" x14ac:dyDescent="0.25">
      <c r="B150" s="9" t="s">
        <v>485</v>
      </c>
      <c r="D150" s="41"/>
      <c r="E150" s="42"/>
      <c r="F150" s="42"/>
      <c r="G150" s="42"/>
      <c r="H150" s="42"/>
      <c r="I150" s="42"/>
      <c r="J150" s="42"/>
      <c r="K150" s="42"/>
      <c r="L150" s="42"/>
      <c r="M150" s="42"/>
    </row>
    <row r="151" spans="2:26" x14ac:dyDescent="0.25">
      <c r="B151" s="9" t="s">
        <v>480</v>
      </c>
      <c r="D151" s="41"/>
      <c r="E151" s="42"/>
      <c r="F151" s="42"/>
      <c r="G151" s="42"/>
      <c r="H151" s="42"/>
      <c r="I151" s="42"/>
      <c r="J151" s="42"/>
      <c r="K151" s="42"/>
      <c r="L151" s="42"/>
      <c r="M151" s="42"/>
    </row>
    <row r="152" spans="2:26" x14ac:dyDescent="0.25">
      <c r="B152" s="9" t="s">
        <v>481</v>
      </c>
      <c r="D152" s="41"/>
      <c r="E152" s="42"/>
      <c r="F152" s="42"/>
      <c r="G152" s="42"/>
      <c r="H152" s="42"/>
      <c r="I152" s="42"/>
      <c r="J152" s="42"/>
      <c r="K152" s="42"/>
      <c r="L152" s="42"/>
      <c r="M152" s="42"/>
    </row>
    <row r="153" spans="2:26" x14ac:dyDescent="0.25">
      <c r="B153" s="9" t="s">
        <v>482</v>
      </c>
      <c r="D153" s="41"/>
      <c r="E153" s="42"/>
      <c r="F153" s="42"/>
      <c r="G153" s="42"/>
      <c r="H153" s="42"/>
      <c r="I153" s="42"/>
      <c r="J153" s="42"/>
      <c r="K153" s="42"/>
      <c r="L153" s="42"/>
      <c r="M153" s="42"/>
    </row>
    <row r="154" spans="2:26" x14ac:dyDescent="0.25">
      <c r="B154" s="9" t="s">
        <v>483</v>
      </c>
      <c r="D154" s="41"/>
      <c r="E154" s="42"/>
      <c r="F154" s="42"/>
      <c r="G154" s="42"/>
      <c r="H154" s="42"/>
      <c r="I154" s="42"/>
      <c r="J154" s="42"/>
      <c r="K154" s="42"/>
      <c r="L154" s="42"/>
      <c r="M154" s="42"/>
    </row>
    <row r="155" spans="2:26" x14ac:dyDescent="0.25">
      <c r="B155" s="9" t="s">
        <v>484</v>
      </c>
    </row>
    <row r="160" spans="2:26" hidden="1" x14ac:dyDescent="0.25">
      <c r="H160" s="2" t="s">
        <v>452</v>
      </c>
      <c r="L160" s="2" t="s">
        <v>453</v>
      </c>
    </row>
    <row r="161" spans="8:12" hidden="1" x14ac:dyDescent="0.25">
      <c r="H161" s="2" t="s">
        <v>322</v>
      </c>
      <c r="L161" s="2" t="s">
        <v>60</v>
      </c>
    </row>
    <row r="162" spans="8:12" hidden="1" x14ac:dyDescent="0.25">
      <c r="H162" s="2" t="s">
        <v>139</v>
      </c>
      <c r="L162" s="2" t="s">
        <v>84</v>
      </c>
    </row>
    <row r="163" spans="8:12" hidden="1" x14ac:dyDescent="0.25">
      <c r="H163" s="2" t="s">
        <v>69</v>
      </c>
      <c r="L163" s="2" t="s">
        <v>31</v>
      </c>
    </row>
    <row r="164" spans="8:12" hidden="1" x14ac:dyDescent="0.25">
      <c r="H164" s="2" t="s">
        <v>27</v>
      </c>
      <c r="L164" s="2" t="s">
        <v>104</v>
      </c>
    </row>
    <row r="165" spans="8:12" hidden="1" x14ac:dyDescent="0.25">
      <c r="L165" s="2" t="s">
        <v>47</v>
      </c>
    </row>
    <row r="166" spans="8:12" hidden="1" x14ac:dyDescent="0.25">
      <c r="L166" s="2" t="s">
        <v>80</v>
      </c>
    </row>
    <row r="167" spans="8:12" hidden="1" x14ac:dyDescent="0.25">
      <c r="L167" s="2" t="s">
        <v>231</v>
      </c>
    </row>
  </sheetData>
  <autoFilter ref="B2:Y155"/>
  <mergeCells count="2">
    <mergeCell ref="N1:P1"/>
    <mergeCell ref="Q1:R1"/>
  </mergeCells>
  <dataValidations count="3">
    <dataValidation type="list" allowBlank="1" showInputMessage="1" showErrorMessage="1" sqref="H70 H104:H112 H91:H102 H4:H68 H74:H89 H72 H114:H144">
      <formula1>$H$161:$H$164</formula1>
    </dataValidation>
    <dataValidation type="list" allowBlank="1" showInputMessage="1" showErrorMessage="1" sqref="U70 U91:U112 U114:U144 U74:U89 U4:U68 U72">
      <formula1>$L$161:$L$167</formula1>
    </dataValidation>
    <dataValidation type="list" allowBlank="1" showInputMessage="1" showErrorMessage="1" sqref="U145">
      <formula1>$L$161:$L$166</formula1>
    </dataValidation>
  </dataValidations>
  <hyperlinks>
    <hyperlink ref="W4" r:id="rId1"/>
    <hyperlink ref="W68" r:id="rId2"/>
    <hyperlink ref="W74" r:id="rId3"/>
    <hyperlink ref="W78" r:id="rId4"/>
    <hyperlink ref="W79" r:id="rId5"/>
    <hyperlink ref="W88" r:id="rId6"/>
    <hyperlink ref="W93" r:id="rId7"/>
    <hyperlink ref="W94" r:id="rId8"/>
    <hyperlink ref="W105" r:id="rId9"/>
    <hyperlink ref="W104" r:id="rId10"/>
    <hyperlink ref="W38" r:id="rId11"/>
    <hyperlink ref="W121" r:id="rId12"/>
    <hyperlink ref="W143" r:id="rId13"/>
    <hyperlink ref="W145" r:id="rId14"/>
    <hyperlink ref="W58" r:id="rId15"/>
    <hyperlink ref="W72" r:id="rId16"/>
    <hyperlink ref="W97" r:id="rId17" location="quality-and-methodology"/>
    <hyperlink ref="W107" r:id="rId18"/>
    <hyperlink ref="W52" r:id="rId19"/>
  </hyperlinks>
  <pageMargins left="0.7" right="0.7" top="0.75" bottom="0.75" header="0.3" footer="0.3"/>
  <pageSetup orientation="portrait" verticalDpi="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16"/>
  <sheetViews>
    <sheetView workbookViewId="0">
      <selection activeCell="C17" sqref="C17"/>
    </sheetView>
  </sheetViews>
  <sheetFormatPr baseColWidth="10" defaultRowHeight="15" x14ac:dyDescent="0.25"/>
  <cols>
    <col min="2" max="2" width="24.5703125" customWidth="1"/>
  </cols>
  <sheetData>
    <row r="8" spans="2:3" x14ac:dyDescent="0.25">
      <c r="B8" s="61" t="s">
        <v>697</v>
      </c>
      <c r="C8">
        <v>83</v>
      </c>
    </row>
    <row r="9" spans="2:3" x14ac:dyDescent="0.25">
      <c r="B9" s="61" t="s">
        <v>698</v>
      </c>
      <c r="C9">
        <v>42</v>
      </c>
    </row>
    <row r="10" spans="2:3" x14ac:dyDescent="0.25">
      <c r="B10" s="61" t="s">
        <v>699</v>
      </c>
      <c r="C10">
        <v>12</v>
      </c>
    </row>
    <row r="11" spans="2:3" x14ac:dyDescent="0.25">
      <c r="B11" s="61" t="s">
        <v>687</v>
      </c>
      <c r="C11">
        <f>+SUM(C8:C10)</f>
        <v>137</v>
      </c>
    </row>
    <row r="14" spans="2:3" x14ac:dyDescent="0.25">
      <c r="B14" s="61" t="s">
        <v>697</v>
      </c>
      <c r="C14">
        <v>83</v>
      </c>
    </row>
    <row r="15" spans="2:3" x14ac:dyDescent="0.25">
      <c r="B15" s="61" t="s">
        <v>700</v>
      </c>
      <c r="C15">
        <v>62</v>
      </c>
    </row>
    <row r="16" spans="2:3" x14ac:dyDescent="0.25">
      <c r="B16" s="61" t="s">
        <v>701</v>
      </c>
      <c r="C16">
        <v>21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90" zoomScaleNormal="90" workbookViewId="0">
      <selection activeCell="A4" sqref="A4:F41"/>
    </sheetView>
  </sheetViews>
  <sheetFormatPr baseColWidth="10" defaultRowHeight="15" x14ac:dyDescent="0.25"/>
  <cols>
    <col min="1" max="1" width="42.7109375" customWidth="1"/>
    <col min="2" max="2" width="33.85546875" customWidth="1"/>
    <col min="3" max="4" width="41.5703125" customWidth="1"/>
    <col min="5" max="5" width="18.140625" customWidth="1"/>
    <col min="6" max="6" width="65.42578125" customWidth="1"/>
    <col min="7" max="7" width="51.42578125" customWidth="1"/>
  </cols>
  <sheetData>
    <row r="1" spans="1:7" ht="21" x14ac:dyDescent="0.35">
      <c r="A1" s="43" t="s">
        <v>616</v>
      </c>
    </row>
    <row r="4" spans="1:7" ht="37.5" x14ac:dyDescent="0.25">
      <c r="A4" s="44" t="s">
        <v>615</v>
      </c>
      <c r="B4" s="44" t="s">
        <v>471</v>
      </c>
      <c r="C4" s="44" t="s">
        <v>472</v>
      </c>
      <c r="D4" s="44" t="s">
        <v>474</v>
      </c>
      <c r="E4" s="45" t="s">
        <v>487</v>
      </c>
      <c r="F4" s="44" t="s">
        <v>473</v>
      </c>
      <c r="G4" s="50" t="s">
        <v>541</v>
      </c>
    </row>
    <row r="5" spans="1:7" ht="45" x14ac:dyDescent="0.25">
      <c r="A5" s="87" t="s">
        <v>549</v>
      </c>
      <c r="B5" s="46" t="s">
        <v>488</v>
      </c>
      <c r="C5" s="46">
        <v>318</v>
      </c>
      <c r="D5" s="46" t="s">
        <v>560</v>
      </c>
      <c r="E5" s="51" t="s">
        <v>489</v>
      </c>
      <c r="F5" s="53" t="s">
        <v>555</v>
      </c>
      <c r="G5" s="89" t="s">
        <v>548</v>
      </c>
    </row>
    <row r="6" spans="1:7" ht="135" x14ac:dyDescent="0.25">
      <c r="A6" s="87"/>
      <c r="B6" s="47" t="s">
        <v>490</v>
      </c>
      <c r="C6" s="48" t="s">
        <v>492</v>
      </c>
      <c r="D6" s="48" t="s">
        <v>491</v>
      </c>
      <c r="E6" s="51" t="s">
        <v>494</v>
      </c>
      <c r="F6" s="53" t="s">
        <v>555</v>
      </c>
      <c r="G6" s="90"/>
    </row>
    <row r="7" spans="1:7" ht="45" x14ac:dyDescent="0.25">
      <c r="A7" s="88" t="s">
        <v>83</v>
      </c>
      <c r="B7" s="46" t="s">
        <v>488</v>
      </c>
      <c r="C7" s="46">
        <v>98</v>
      </c>
      <c r="D7" s="46" t="s">
        <v>560</v>
      </c>
      <c r="E7" s="51" t="s">
        <v>542</v>
      </c>
      <c r="F7" s="53" t="s">
        <v>555</v>
      </c>
      <c r="G7" s="90"/>
    </row>
    <row r="8" spans="1:7" ht="30" x14ac:dyDescent="0.25">
      <c r="A8" s="88"/>
      <c r="B8" s="46" t="s">
        <v>543</v>
      </c>
      <c r="C8" s="46">
        <v>86</v>
      </c>
      <c r="D8" s="46" t="s">
        <v>560</v>
      </c>
      <c r="E8" s="51" t="s">
        <v>544</v>
      </c>
      <c r="F8" s="53" t="s">
        <v>547</v>
      </c>
      <c r="G8" s="90"/>
    </row>
    <row r="9" spans="1:7" ht="93" customHeight="1" x14ac:dyDescent="0.25">
      <c r="A9" s="88"/>
      <c r="B9" s="47" t="s">
        <v>490</v>
      </c>
      <c r="C9" s="48" t="s">
        <v>76</v>
      </c>
      <c r="D9" s="46" t="s">
        <v>560</v>
      </c>
      <c r="E9" s="51" t="s">
        <v>545</v>
      </c>
      <c r="F9" s="53" t="s">
        <v>556</v>
      </c>
      <c r="G9" s="90"/>
    </row>
    <row r="10" spans="1:7" ht="60" x14ac:dyDescent="0.25">
      <c r="A10" s="88"/>
      <c r="B10" s="47" t="s">
        <v>17</v>
      </c>
      <c r="C10" s="48" t="s">
        <v>49</v>
      </c>
      <c r="D10" s="46" t="s">
        <v>560</v>
      </c>
      <c r="E10" s="51" t="s">
        <v>546</v>
      </c>
      <c r="F10" s="53" t="s">
        <v>555</v>
      </c>
      <c r="G10" s="91"/>
    </row>
    <row r="11" spans="1:7" ht="51.75" customHeight="1" x14ac:dyDescent="0.25">
      <c r="A11" s="88" t="s">
        <v>551</v>
      </c>
      <c r="B11" s="46" t="s">
        <v>550</v>
      </c>
      <c r="C11" s="46">
        <v>7</v>
      </c>
      <c r="D11" s="46">
        <v>12</v>
      </c>
      <c r="E11" s="51" t="s">
        <v>552</v>
      </c>
      <c r="F11" s="92" t="s">
        <v>559</v>
      </c>
      <c r="G11" s="89" t="s">
        <v>557</v>
      </c>
    </row>
    <row r="12" spans="1:7" ht="105" x14ac:dyDescent="0.25">
      <c r="A12" s="88"/>
      <c r="B12" s="47" t="s">
        <v>490</v>
      </c>
      <c r="C12" s="48" t="s">
        <v>554</v>
      </c>
      <c r="D12" s="48" t="s">
        <v>486</v>
      </c>
      <c r="E12" s="51" t="s">
        <v>553</v>
      </c>
      <c r="F12" s="93"/>
      <c r="G12" s="90"/>
    </row>
    <row r="13" spans="1:7" ht="19.5" customHeight="1" x14ac:dyDescent="0.25">
      <c r="A13" s="88" t="s">
        <v>112</v>
      </c>
      <c r="B13" s="46" t="s">
        <v>550</v>
      </c>
      <c r="C13" s="46">
        <v>7</v>
      </c>
      <c r="D13" s="46">
        <v>12</v>
      </c>
      <c r="E13" s="51" t="s">
        <v>561</v>
      </c>
      <c r="F13" s="92" t="s">
        <v>558</v>
      </c>
      <c r="G13" s="90"/>
    </row>
    <row r="14" spans="1:7" ht="105" x14ac:dyDescent="0.25">
      <c r="A14" s="88"/>
      <c r="B14" s="47" t="s">
        <v>490</v>
      </c>
      <c r="C14" s="48" t="s">
        <v>554</v>
      </c>
      <c r="D14" s="48" t="s">
        <v>486</v>
      </c>
      <c r="E14" s="51" t="s">
        <v>562</v>
      </c>
      <c r="F14" s="93"/>
      <c r="G14" s="91"/>
    </row>
    <row r="15" spans="1:7" ht="30" x14ac:dyDescent="0.25">
      <c r="A15" s="89" t="s">
        <v>527</v>
      </c>
      <c r="B15" s="47" t="s">
        <v>602</v>
      </c>
      <c r="C15" s="47" t="s">
        <v>560</v>
      </c>
      <c r="D15" s="47">
        <v>180</v>
      </c>
      <c r="E15" s="51" t="s">
        <v>595</v>
      </c>
      <c r="F15" s="89" t="s">
        <v>610</v>
      </c>
      <c r="G15" s="89" t="s">
        <v>601</v>
      </c>
    </row>
    <row r="16" spans="1:7" ht="18.75" x14ac:dyDescent="0.25">
      <c r="A16" s="90"/>
      <c r="B16" s="47" t="s">
        <v>550</v>
      </c>
      <c r="C16" s="47">
        <v>105</v>
      </c>
      <c r="D16" s="47" t="s">
        <v>560</v>
      </c>
      <c r="E16" s="51" t="s">
        <v>596</v>
      </c>
      <c r="F16" s="90"/>
      <c r="G16" s="90"/>
    </row>
    <row r="17" spans="1:7" ht="18.75" x14ac:dyDescent="0.25">
      <c r="A17" s="90"/>
      <c r="B17" s="46" t="s">
        <v>543</v>
      </c>
      <c r="C17" s="47" t="s">
        <v>560</v>
      </c>
      <c r="D17" s="47">
        <v>180</v>
      </c>
      <c r="E17" s="51" t="s">
        <v>608</v>
      </c>
      <c r="F17" s="90"/>
      <c r="G17" s="90"/>
    </row>
    <row r="18" spans="1:7" ht="30" x14ac:dyDescent="0.25">
      <c r="A18" s="90"/>
      <c r="B18" s="47" t="s">
        <v>564</v>
      </c>
      <c r="C18" s="48" t="s">
        <v>31</v>
      </c>
      <c r="D18" s="48" t="s">
        <v>60</v>
      </c>
      <c r="E18" s="51" t="s">
        <v>597</v>
      </c>
      <c r="F18" s="90"/>
      <c r="G18" s="90"/>
    </row>
    <row r="19" spans="1:7" ht="75" x14ac:dyDescent="0.25">
      <c r="A19" s="90"/>
      <c r="B19" s="47" t="s">
        <v>490</v>
      </c>
      <c r="C19" s="48" t="s">
        <v>605</v>
      </c>
      <c r="D19" s="48" t="s">
        <v>609</v>
      </c>
      <c r="E19" s="51" t="s">
        <v>598</v>
      </c>
      <c r="F19" s="90"/>
      <c r="G19" s="90"/>
    </row>
    <row r="20" spans="1:7" ht="60" x14ac:dyDescent="0.25">
      <c r="A20" s="90"/>
      <c r="B20" s="47" t="s">
        <v>17</v>
      </c>
      <c r="C20" s="48" t="s">
        <v>154</v>
      </c>
      <c r="D20" s="48" t="s">
        <v>594</v>
      </c>
      <c r="E20" s="51" t="s">
        <v>599</v>
      </c>
      <c r="F20" s="90"/>
      <c r="G20" s="90"/>
    </row>
    <row r="21" spans="1:7" ht="135" x14ac:dyDescent="0.25">
      <c r="A21" s="91"/>
      <c r="B21" s="47" t="s">
        <v>18</v>
      </c>
      <c r="C21" s="48" t="s">
        <v>606</v>
      </c>
      <c r="D21" s="48" t="s">
        <v>611</v>
      </c>
      <c r="E21" s="51" t="s">
        <v>600</v>
      </c>
      <c r="F21" s="91"/>
      <c r="G21" s="91"/>
    </row>
    <row r="22" spans="1:7" ht="30" customHeight="1" x14ac:dyDescent="0.25">
      <c r="A22" s="88" t="s">
        <v>309</v>
      </c>
      <c r="B22" s="46" t="s">
        <v>550</v>
      </c>
      <c r="C22" s="46">
        <v>122</v>
      </c>
      <c r="D22" s="46" t="s">
        <v>560</v>
      </c>
      <c r="E22" s="51" t="s">
        <v>563</v>
      </c>
      <c r="F22" s="89" t="s">
        <v>573</v>
      </c>
      <c r="G22" s="89" t="s">
        <v>566</v>
      </c>
    </row>
    <row r="23" spans="1:7" ht="30" x14ac:dyDescent="0.25">
      <c r="A23" s="88"/>
      <c r="B23" s="47" t="s">
        <v>564</v>
      </c>
      <c r="C23" s="46" t="s">
        <v>31</v>
      </c>
      <c r="D23" s="46" t="s">
        <v>80</v>
      </c>
      <c r="E23" s="51" t="s">
        <v>565</v>
      </c>
      <c r="F23" s="90"/>
      <c r="G23" s="90"/>
    </row>
    <row r="24" spans="1:7" ht="90" x14ac:dyDescent="0.25">
      <c r="A24" s="88"/>
      <c r="B24" s="47" t="s">
        <v>490</v>
      </c>
      <c r="C24" s="48" t="s">
        <v>567</v>
      </c>
      <c r="D24" s="48" t="s">
        <v>81</v>
      </c>
      <c r="E24" s="51" t="s">
        <v>568</v>
      </c>
      <c r="F24" s="90"/>
      <c r="G24" s="90"/>
    </row>
    <row r="25" spans="1:7" ht="60" x14ac:dyDescent="0.25">
      <c r="A25" s="88"/>
      <c r="B25" s="47" t="s">
        <v>17</v>
      </c>
      <c r="C25" s="48" t="s">
        <v>569</v>
      </c>
      <c r="D25" s="47" t="s">
        <v>560</v>
      </c>
      <c r="E25" s="51" t="s">
        <v>570</v>
      </c>
      <c r="F25" s="90"/>
      <c r="G25" s="90"/>
    </row>
    <row r="26" spans="1:7" ht="390" x14ac:dyDescent="0.25">
      <c r="A26" s="88"/>
      <c r="B26" s="47" t="s">
        <v>18</v>
      </c>
      <c r="C26" s="48" t="s">
        <v>571</v>
      </c>
      <c r="D26" s="48" t="s">
        <v>461</v>
      </c>
      <c r="E26" s="51" t="s">
        <v>572</v>
      </c>
      <c r="F26" s="91"/>
      <c r="G26" s="91"/>
    </row>
    <row r="27" spans="1:7" ht="18.75" x14ac:dyDescent="0.25">
      <c r="A27" s="88" t="s">
        <v>316</v>
      </c>
      <c r="B27" s="46" t="s">
        <v>550</v>
      </c>
      <c r="C27" s="46">
        <v>122</v>
      </c>
      <c r="D27" s="46" t="s">
        <v>560</v>
      </c>
      <c r="E27" s="51" t="s">
        <v>583</v>
      </c>
      <c r="F27" s="89" t="s">
        <v>573</v>
      </c>
      <c r="G27" s="89" t="s">
        <v>566</v>
      </c>
    </row>
    <row r="28" spans="1:7" ht="30" x14ac:dyDescent="0.25">
      <c r="A28" s="88"/>
      <c r="B28" s="47" t="s">
        <v>564</v>
      </c>
      <c r="C28" s="46" t="s">
        <v>31</v>
      </c>
      <c r="D28" s="46" t="s">
        <v>80</v>
      </c>
      <c r="E28" s="51" t="s">
        <v>584</v>
      </c>
      <c r="F28" s="90"/>
      <c r="G28" s="90"/>
    </row>
    <row r="29" spans="1:7" ht="90" x14ac:dyDescent="0.25">
      <c r="A29" s="88"/>
      <c r="B29" s="47" t="s">
        <v>490</v>
      </c>
      <c r="C29" s="48" t="s">
        <v>567</v>
      </c>
      <c r="D29" s="48" t="s">
        <v>81</v>
      </c>
      <c r="E29" s="51" t="s">
        <v>585</v>
      </c>
      <c r="F29" s="90"/>
      <c r="G29" s="90"/>
    </row>
    <row r="30" spans="1:7" ht="60" x14ac:dyDescent="0.25">
      <c r="A30" s="88"/>
      <c r="B30" s="47" t="s">
        <v>17</v>
      </c>
      <c r="C30" s="48" t="s">
        <v>577</v>
      </c>
      <c r="D30" s="46" t="s">
        <v>560</v>
      </c>
      <c r="E30" s="51" t="s">
        <v>576</v>
      </c>
      <c r="F30" s="90"/>
      <c r="G30" s="90"/>
    </row>
    <row r="31" spans="1:7" ht="364.5" customHeight="1" x14ac:dyDescent="0.25">
      <c r="A31" s="88"/>
      <c r="B31" s="47" t="s">
        <v>18</v>
      </c>
      <c r="C31" s="49" t="s">
        <v>574</v>
      </c>
      <c r="D31" s="49" t="s">
        <v>464</v>
      </c>
      <c r="E31" s="52" t="s">
        <v>575</v>
      </c>
      <c r="F31" s="91"/>
      <c r="G31" s="91"/>
    </row>
    <row r="32" spans="1:7" ht="18.75" x14ac:dyDescent="0.25">
      <c r="A32" s="88" t="s">
        <v>348</v>
      </c>
      <c r="B32" s="46" t="s">
        <v>550</v>
      </c>
      <c r="C32" s="46">
        <v>122</v>
      </c>
      <c r="D32" s="46" t="s">
        <v>560</v>
      </c>
      <c r="E32" s="51" t="s">
        <v>582</v>
      </c>
      <c r="F32" s="89" t="s">
        <v>573</v>
      </c>
      <c r="G32" s="89" t="s">
        <v>566</v>
      </c>
    </row>
    <row r="33" spans="1:7" ht="30" x14ac:dyDescent="0.25">
      <c r="A33" s="88"/>
      <c r="B33" s="47" t="s">
        <v>564</v>
      </c>
      <c r="C33" s="46" t="s">
        <v>31</v>
      </c>
      <c r="D33" s="46" t="s">
        <v>80</v>
      </c>
      <c r="E33" s="51" t="s">
        <v>578</v>
      </c>
      <c r="F33" s="90"/>
      <c r="G33" s="90"/>
    </row>
    <row r="34" spans="1:7" ht="90" x14ac:dyDescent="0.25">
      <c r="A34" s="88"/>
      <c r="B34" s="47" t="s">
        <v>490</v>
      </c>
      <c r="C34" s="48" t="s">
        <v>567</v>
      </c>
      <c r="D34" s="48" t="s">
        <v>81</v>
      </c>
      <c r="E34" s="51" t="s">
        <v>579</v>
      </c>
      <c r="F34" s="90"/>
      <c r="G34" s="90"/>
    </row>
    <row r="35" spans="1:7" ht="60" x14ac:dyDescent="0.25">
      <c r="A35" s="88"/>
      <c r="B35" s="47" t="s">
        <v>17</v>
      </c>
      <c r="C35" s="48" t="s">
        <v>577</v>
      </c>
      <c r="D35" s="46" t="s">
        <v>560</v>
      </c>
      <c r="E35" s="51" t="s">
        <v>580</v>
      </c>
      <c r="F35" s="90"/>
      <c r="G35" s="90"/>
    </row>
    <row r="36" spans="1:7" ht="345" x14ac:dyDescent="0.25">
      <c r="A36" s="88"/>
      <c r="B36" s="47" t="s">
        <v>18</v>
      </c>
      <c r="C36" s="49" t="s">
        <v>587</v>
      </c>
      <c r="D36" s="49" t="s">
        <v>586</v>
      </c>
      <c r="E36" s="52" t="s">
        <v>581</v>
      </c>
      <c r="F36" s="91"/>
      <c r="G36" s="91"/>
    </row>
    <row r="37" spans="1:7" ht="18.75" x14ac:dyDescent="0.25">
      <c r="A37" s="88" t="s">
        <v>350</v>
      </c>
      <c r="B37" s="46" t="s">
        <v>550</v>
      </c>
      <c r="C37" s="46">
        <v>122</v>
      </c>
      <c r="D37" s="46" t="s">
        <v>560</v>
      </c>
      <c r="E37" s="51" t="s">
        <v>588</v>
      </c>
      <c r="F37" s="89" t="s">
        <v>573</v>
      </c>
      <c r="G37" s="89" t="s">
        <v>566</v>
      </c>
    </row>
    <row r="38" spans="1:7" ht="30" x14ac:dyDescent="0.25">
      <c r="A38" s="88"/>
      <c r="B38" s="47" t="s">
        <v>564</v>
      </c>
      <c r="C38" s="46" t="s">
        <v>31</v>
      </c>
      <c r="D38" s="46" t="s">
        <v>80</v>
      </c>
      <c r="E38" s="51" t="s">
        <v>589</v>
      </c>
      <c r="F38" s="90"/>
      <c r="G38" s="90"/>
    </row>
    <row r="39" spans="1:7" ht="90" x14ac:dyDescent="0.25">
      <c r="A39" s="88"/>
      <c r="B39" s="47" t="s">
        <v>490</v>
      </c>
      <c r="C39" s="48" t="s">
        <v>567</v>
      </c>
      <c r="D39" s="48" t="s">
        <v>81</v>
      </c>
      <c r="E39" s="51" t="s">
        <v>590</v>
      </c>
      <c r="F39" s="90"/>
      <c r="G39" s="90"/>
    </row>
    <row r="40" spans="1:7" ht="60" x14ac:dyDescent="0.25">
      <c r="A40" s="88"/>
      <c r="B40" s="47" t="s">
        <v>17</v>
      </c>
      <c r="C40" s="48" t="s">
        <v>577</v>
      </c>
      <c r="D40" s="46" t="s">
        <v>560</v>
      </c>
      <c r="E40" s="51" t="s">
        <v>591</v>
      </c>
      <c r="F40" s="90"/>
      <c r="G40" s="90"/>
    </row>
    <row r="41" spans="1:7" ht="285" x14ac:dyDescent="0.25">
      <c r="A41" s="88"/>
      <c r="B41" s="47" t="s">
        <v>18</v>
      </c>
      <c r="C41" s="49" t="s">
        <v>593</v>
      </c>
      <c r="D41" s="49" t="s">
        <v>462</v>
      </c>
      <c r="E41" s="52" t="s">
        <v>592</v>
      </c>
      <c r="F41" s="91"/>
      <c r="G41" s="91"/>
    </row>
  </sheetData>
  <mergeCells count="23">
    <mergeCell ref="A37:A41"/>
    <mergeCell ref="F37:F41"/>
    <mergeCell ref="G37:G41"/>
    <mergeCell ref="A27:A31"/>
    <mergeCell ref="G27:G31"/>
    <mergeCell ref="F27:F31"/>
    <mergeCell ref="A32:A36"/>
    <mergeCell ref="F32:F36"/>
    <mergeCell ref="G32:G36"/>
    <mergeCell ref="A5:A6"/>
    <mergeCell ref="A7:A10"/>
    <mergeCell ref="G5:G10"/>
    <mergeCell ref="A11:A12"/>
    <mergeCell ref="A22:A26"/>
    <mergeCell ref="G22:G26"/>
    <mergeCell ref="F22:F26"/>
    <mergeCell ref="A13:A14"/>
    <mergeCell ref="F11:F12"/>
    <mergeCell ref="F13:F14"/>
    <mergeCell ref="G11:G14"/>
    <mergeCell ref="A15:A21"/>
    <mergeCell ref="F15:F21"/>
    <mergeCell ref="G15:G21"/>
  </mergeCells>
  <hyperlinks>
    <hyperlink ref="C10" r:id="rId1"/>
    <hyperlink ref="C25" r:id="rId2"/>
    <hyperlink ref="C30" r:id="rId3"/>
    <hyperlink ref="C35" r:id="rId4"/>
    <hyperlink ref="C40" r:id="rId5"/>
    <hyperlink ref="C20" r:id="rId6"/>
    <hyperlink ref="D20" r:id="rId7"/>
  </hyperlinks>
  <pageMargins left="0.7" right="0.7" top="0.75" bottom="0.75" header="0.3" footer="0.3"/>
  <pageSetup orientation="portrait" verticalDpi="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topLeftCell="A64" workbookViewId="0">
      <selection activeCell="B98" sqref="B98"/>
    </sheetView>
  </sheetViews>
  <sheetFormatPr baseColWidth="10" defaultRowHeight="15" x14ac:dyDescent="0.25"/>
  <cols>
    <col min="2" max="2" width="123" bestFit="1" customWidth="1"/>
    <col min="3" max="3" width="13.42578125" customWidth="1"/>
  </cols>
  <sheetData>
    <row r="1" spans="1:7" ht="18.75" x14ac:dyDescent="0.3">
      <c r="B1" s="83" t="s">
        <v>703</v>
      </c>
    </row>
    <row r="5" spans="1:7" x14ac:dyDescent="0.25">
      <c r="B5" t="s">
        <v>0</v>
      </c>
      <c r="C5" t="s">
        <v>1</v>
      </c>
      <c r="D5" t="s">
        <v>620</v>
      </c>
      <c r="E5" t="s">
        <v>621</v>
      </c>
      <c r="F5" t="s">
        <v>622</v>
      </c>
      <c r="G5" t="s">
        <v>623</v>
      </c>
    </row>
    <row r="6" spans="1:7" x14ac:dyDescent="0.25">
      <c r="A6">
        <v>1</v>
      </c>
      <c r="B6" t="s">
        <v>21</v>
      </c>
      <c r="C6" t="s">
        <v>22</v>
      </c>
      <c r="D6" s="57">
        <v>6.7114093959731542E-3</v>
      </c>
      <c r="E6" s="57">
        <f>+$D$91</f>
        <v>3.0593122040628026E-2</v>
      </c>
      <c r="F6" s="57">
        <f>+E6+$D$93</f>
        <v>0.57597412139251025</v>
      </c>
      <c r="G6" s="57">
        <f>+E6-$D$93</f>
        <v>-0.51478787731125419</v>
      </c>
    </row>
    <row r="7" spans="1:7" x14ac:dyDescent="0.25">
      <c r="A7">
        <v>2</v>
      </c>
      <c r="B7" t="s">
        <v>36</v>
      </c>
      <c r="C7" t="s">
        <v>22</v>
      </c>
      <c r="D7" s="57">
        <v>0.38108484005563281</v>
      </c>
      <c r="E7" s="57">
        <f t="shared" ref="E7:E70" si="0">+$D$91</f>
        <v>3.0593122040628026E-2</v>
      </c>
      <c r="F7" s="57">
        <f t="shared" ref="F7:F70" si="1">+E7+$D$93</f>
        <v>0.57597412139251025</v>
      </c>
      <c r="G7" s="57">
        <f t="shared" ref="G7:G70" si="2">+E7-$D$93</f>
        <v>-0.51478787731125419</v>
      </c>
    </row>
    <row r="8" spans="1:7" x14ac:dyDescent="0.25">
      <c r="A8">
        <v>3</v>
      </c>
      <c r="B8" t="s">
        <v>40</v>
      </c>
      <c r="C8" t="s">
        <v>22</v>
      </c>
      <c r="D8" s="57">
        <v>0.32769556025369978</v>
      </c>
      <c r="E8" s="57">
        <f t="shared" si="0"/>
        <v>3.0593122040628026E-2</v>
      </c>
      <c r="F8" s="57">
        <f t="shared" si="1"/>
        <v>0.57597412139251025</v>
      </c>
      <c r="G8" s="57">
        <f t="shared" si="2"/>
        <v>-0.51478787731125419</v>
      </c>
    </row>
    <row r="9" spans="1:7" x14ac:dyDescent="0.25">
      <c r="A9">
        <v>4</v>
      </c>
      <c r="B9" t="s">
        <v>43</v>
      </c>
      <c r="C9" t="s">
        <v>22</v>
      </c>
      <c r="D9" s="57">
        <v>-0.25777777777777777</v>
      </c>
      <c r="E9" s="57">
        <f t="shared" si="0"/>
        <v>3.0593122040628026E-2</v>
      </c>
      <c r="F9" s="57">
        <f t="shared" si="1"/>
        <v>0.57597412139251025</v>
      </c>
      <c r="G9" s="57">
        <f t="shared" si="2"/>
        <v>-0.51478787731125419</v>
      </c>
    </row>
    <row r="10" spans="1:7" x14ac:dyDescent="0.25">
      <c r="A10">
        <v>5</v>
      </c>
      <c r="B10" t="s">
        <v>46</v>
      </c>
      <c r="C10" t="s">
        <v>22</v>
      </c>
      <c r="D10" s="57">
        <v>0.15</v>
      </c>
      <c r="E10" s="57">
        <f t="shared" si="0"/>
        <v>3.0593122040628026E-2</v>
      </c>
      <c r="F10" s="57">
        <f t="shared" si="1"/>
        <v>0.57597412139251025</v>
      </c>
      <c r="G10" s="57">
        <f t="shared" si="2"/>
        <v>-0.51478787731125419</v>
      </c>
    </row>
    <row r="11" spans="1:7" x14ac:dyDescent="0.25">
      <c r="A11">
        <v>6</v>
      </c>
      <c r="B11" t="s">
        <v>497</v>
      </c>
      <c r="C11" t="s">
        <v>22</v>
      </c>
      <c r="D11" s="57">
        <v>0.1</v>
      </c>
      <c r="E11" s="57">
        <f t="shared" si="0"/>
        <v>3.0593122040628026E-2</v>
      </c>
      <c r="F11" s="57">
        <f t="shared" si="1"/>
        <v>0.57597412139251025</v>
      </c>
      <c r="G11" s="57">
        <f t="shared" si="2"/>
        <v>-0.51478787731125419</v>
      </c>
    </row>
    <row r="12" spans="1:7" x14ac:dyDescent="0.25">
      <c r="A12">
        <v>7</v>
      </c>
      <c r="B12" t="s">
        <v>496</v>
      </c>
      <c r="C12" t="s">
        <v>22</v>
      </c>
      <c r="D12" s="57">
        <v>0.27708333333333335</v>
      </c>
      <c r="E12" s="57">
        <f t="shared" si="0"/>
        <v>3.0593122040628026E-2</v>
      </c>
      <c r="F12" s="57">
        <f t="shared" si="1"/>
        <v>0.57597412139251025</v>
      </c>
      <c r="G12" s="57">
        <f t="shared" si="2"/>
        <v>-0.51478787731125419</v>
      </c>
    </row>
    <row r="13" spans="1:7" x14ac:dyDescent="0.25">
      <c r="A13">
        <v>8</v>
      </c>
      <c r="B13" t="s">
        <v>495</v>
      </c>
      <c r="C13" t="s">
        <v>22</v>
      </c>
      <c r="D13" s="57">
        <v>9.0909090909090912E-2</v>
      </c>
      <c r="E13" s="57">
        <f t="shared" si="0"/>
        <v>3.0593122040628026E-2</v>
      </c>
      <c r="F13" s="57">
        <f t="shared" si="1"/>
        <v>0.57597412139251025</v>
      </c>
      <c r="G13" s="57">
        <f t="shared" si="2"/>
        <v>-0.51478787731125419</v>
      </c>
    </row>
    <row r="14" spans="1:7" x14ac:dyDescent="0.25">
      <c r="A14">
        <v>9</v>
      </c>
      <c r="B14" t="s">
        <v>498</v>
      </c>
      <c r="C14" t="s">
        <v>22</v>
      </c>
      <c r="D14" s="57">
        <v>0.23744292237442921</v>
      </c>
      <c r="E14" s="57">
        <f t="shared" si="0"/>
        <v>3.0593122040628026E-2</v>
      </c>
      <c r="F14" s="57">
        <f t="shared" si="1"/>
        <v>0.57597412139251025</v>
      </c>
      <c r="G14" s="57">
        <f t="shared" si="2"/>
        <v>-0.51478787731125419</v>
      </c>
    </row>
    <row r="15" spans="1:7" x14ac:dyDescent="0.25">
      <c r="A15">
        <v>10</v>
      </c>
      <c r="B15" t="s">
        <v>507</v>
      </c>
      <c r="C15" t="s">
        <v>22</v>
      </c>
      <c r="D15" s="57">
        <v>7.575757575757576E-2</v>
      </c>
      <c r="E15" s="57">
        <f t="shared" si="0"/>
        <v>3.0593122040628026E-2</v>
      </c>
      <c r="F15" s="57">
        <f t="shared" si="1"/>
        <v>0.57597412139251025</v>
      </c>
      <c r="G15" s="57">
        <f t="shared" si="2"/>
        <v>-0.51478787731125419</v>
      </c>
    </row>
    <row r="16" spans="1:7" x14ac:dyDescent="0.25">
      <c r="A16">
        <v>11</v>
      </c>
      <c r="B16" t="s">
        <v>499</v>
      </c>
      <c r="C16" t="s">
        <v>22</v>
      </c>
      <c r="D16" s="57">
        <v>0.53424657534246578</v>
      </c>
      <c r="E16" s="57">
        <f t="shared" si="0"/>
        <v>3.0593122040628026E-2</v>
      </c>
      <c r="F16" s="57">
        <f t="shared" si="1"/>
        <v>0.57597412139251025</v>
      </c>
      <c r="G16" s="57">
        <f t="shared" si="2"/>
        <v>-0.51478787731125419</v>
      </c>
    </row>
    <row r="17" spans="1:7" x14ac:dyDescent="0.25">
      <c r="A17">
        <v>12</v>
      </c>
      <c r="B17" t="s">
        <v>65</v>
      </c>
      <c r="C17" t="s">
        <v>22</v>
      </c>
      <c r="D17" s="57">
        <v>0</v>
      </c>
      <c r="E17" s="57">
        <f t="shared" si="0"/>
        <v>3.0593122040628026E-2</v>
      </c>
      <c r="F17" s="57">
        <f t="shared" si="1"/>
        <v>0.57597412139251025</v>
      </c>
      <c r="G17" s="57">
        <f t="shared" si="2"/>
        <v>-0.51478787731125419</v>
      </c>
    </row>
    <row r="18" spans="1:7" x14ac:dyDescent="0.25">
      <c r="A18">
        <v>13</v>
      </c>
      <c r="B18" t="s">
        <v>74</v>
      </c>
      <c r="C18" t="s">
        <v>75</v>
      </c>
      <c r="D18" s="57">
        <v>2.9411764705882353E-2</v>
      </c>
      <c r="E18" s="57">
        <f t="shared" si="0"/>
        <v>3.0593122040628026E-2</v>
      </c>
      <c r="F18" s="57">
        <f t="shared" si="1"/>
        <v>0.57597412139251025</v>
      </c>
      <c r="G18" s="57">
        <f t="shared" si="2"/>
        <v>-0.51478787731125419</v>
      </c>
    </row>
    <row r="19" spans="1:7" x14ac:dyDescent="0.25">
      <c r="A19">
        <v>14</v>
      </c>
      <c r="B19" t="s">
        <v>502</v>
      </c>
      <c r="C19" t="s">
        <v>75</v>
      </c>
      <c r="D19" s="57">
        <v>0</v>
      </c>
      <c r="E19" s="57">
        <f t="shared" si="0"/>
        <v>3.0593122040628026E-2</v>
      </c>
      <c r="F19" s="57">
        <f t="shared" si="1"/>
        <v>0.57597412139251025</v>
      </c>
      <c r="G19" s="57">
        <f t="shared" si="2"/>
        <v>-0.51478787731125419</v>
      </c>
    </row>
    <row r="20" spans="1:7" x14ac:dyDescent="0.25">
      <c r="A20">
        <v>15</v>
      </c>
      <c r="B20" t="s">
        <v>504</v>
      </c>
      <c r="C20" t="s">
        <v>75</v>
      </c>
      <c r="D20" s="57">
        <v>-3.7735849056603772E-2</v>
      </c>
      <c r="E20" s="57">
        <f t="shared" si="0"/>
        <v>3.0593122040628026E-2</v>
      </c>
      <c r="F20" s="57">
        <f t="shared" si="1"/>
        <v>0.57597412139251025</v>
      </c>
      <c r="G20" s="57">
        <f t="shared" si="2"/>
        <v>-0.51478787731125419</v>
      </c>
    </row>
    <row r="21" spans="1:7" x14ac:dyDescent="0.25">
      <c r="A21">
        <v>16</v>
      </c>
      <c r="B21" t="s">
        <v>503</v>
      </c>
      <c r="C21" t="s">
        <v>89</v>
      </c>
      <c r="D21" s="57">
        <v>0</v>
      </c>
      <c r="E21" s="57">
        <f t="shared" si="0"/>
        <v>3.0593122040628026E-2</v>
      </c>
      <c r="F21" s="57">
        <f t="shared" si="1"/>
        <v>0.57597412139251025</v>
      </c>
      <c r="G21" s="57">
        <f t="shared" si="2"/>
        <v>-0.51478787731125419</v>
      </c>
    </row>
    <row r="22" spans="1:7" x14ac:dyDescent="0.25">
      <c r="A22">
        <v>17</v>
      </c>
      <c r="B22" t="s">
        <v>509</v>
      </c>
      <c r="C22" t="s">
        <v>89</v>
      </c>
      <c r="D22" s="57">
        <v>0</v>
      </c>
      <c r="E22" s="57">
        <f t="shared" si="0"/>
        <v>3.0593122040628026E-2</v>
      </c>
      <c r="F22" s="57">
        <f t="shared" si="1"/>
        <v>0.57597412139251025</v>
      </c>
      <c r="G22" s="57">
        <f t="shared" si="2"/>
        <v>-0.51478787731125419</v>
      </c>
    </row>
    <row r="23" spans="1:7" x14ac:dyDescent="0.25">
      <c r="A23">
        <v>18</v>
      </c>
      <c r="B23" t="s">
        <v>510</v>
      </c>
      <c r="C23" t="s">
        <v>89</v>
      </c>
      <c r="D23" s="57">
        <v>0.21556886227544911</v>
      </c>
      <c r="E23" s="57">
        <f t="shared" si="0"/>
        <v>3.0593122040628026E-2</v>
      </c>
      <c r="F23" s="57">
        <f t="shared" si="1"/>
        <v>0.57597412139251025</v>
      </c>
      <c r="G23" s="57">
        <f t="shared" si="2"/>
        <v>-0.51478787731125419</v>
      </c>
    </row>
    <row r="24" spans="1:7" x14ac:dyDescent="0.25">
      <c r="A24">
        <v>19</v>
      </c>
      <c r="B24" t="s">
        <v>511</v>
      </c>
      <c r="C24" t="s">
        <v>89</v>
      </c>
      <c r="D24" s="57">
        <v>0.41111111111111109</v>
      </c>
      <c r="E24" s="57">
        <f t="shared" si="0"/>
        <v>3.0593122040628026E-2</v>
      </c>
      <c r="F24" s="57">
        <f t="shared" si="1"/>
        <v>0.57597412139251025</v>
      </c>
      <c r="G24" s="57">
        <f t="shared" si="2"/>
        <v>-0.51478787731125419</v>
      </c>
    </row>
    <row r="25" spans="1:7" x14ac:dyDescent="0.25">
      <c r="A25">
        <v>20</v>
      </c>
      <c r="B25" t="s">
        <v>512</v>
      </c>
      <c r="C25" t="s">
        <v>89</v>
      </c>
      <c r="D25" s="57">
        <v>0.41111111111111109</v>
      </c>
      <c r="E25" s="57">
        <f t="shared" si="0"/>
        <v>3.0593122040628026E-2</v>
      </c>
      <c r="F25" s="57">
        <f t="shared" si="1"/>
        <v>0.57597412139251025</v>
      </c>
      <c r="G25" s="57">
        <f t="shared" si="2"/>
        <v>-0.51478787731125419</v>
      </c>
    </row>
    <row r="26" spans="1:7" x14ac:dyDescent="0.25">
      <c r="A26">
        <v>21</v>
      </c>
      <c r="B26" t="s">
        <v>513</v>
      </c>
      <c r="C26" t="s">
        <v>89</v>
      </c>
      <c r="D26" s="57">
        <v>0.1</v>
      </c>
      <c r="E26" s="57">
        <f t="shared" si="0"/>
        <v>3.0593122040628026E-2</v>
      </c>
      <c r="F26" s="57">
        <f t="shared" si="1"/>
        <v>0.57597412139251025</v>
      </c>
      <c r="G26" s="57">
        <f t="shared" si="2"/>
        <v>-0.51478787731125419</v>
      </c>
    </row>
    <row r="27" spans="1:7" x14ac:dyDescent="0.25">
      <c r="A27">
        <v>22</v>
      </c>
      <c r="B27" t="s">
        <v>514</v>
      </c>
      <c r="C27" t="s">
        <v>98</v>
      </c>
      <c r="D27" s="57">
        <v>0.1</v>
      </c>
      <c r="E27" s="57">
        <f t="shared" si="0"/>
        <v>3.0593122040628026E-2</v>
      </c>
      <c r="F27" s="57">
        <f t="shared" si="1"/>
        <v>0.57597412139251025</v>
      </c>
      <c r="G27" s="57">
        <f t="shared" si="2"/>
        <v>-0.51478787731125419</v>
      </c>
    </row>
    <row r="28" spans="1:7" x14ac:dyDescent="0.25">
      <c r="A28">
        <v>23</v>
      </c>
      <c r="B28" t="s">
        <v>107</v>
      </c>
      <c r="C28" t="s">
        <v>75</v>
      </c>
      <c r="D28" s="57">
        <v>0</v>
      </c>
      <c r="E28" s="57">
        <f t="shared" si="0"/>
        <v>3.0593122040628026E-2</v>
      </c>
      <c r="F28" s="57">
        <f t="shared" si="1"/>
        <v>0.57597412139251025</v>
      </c>
      <c r="G28" s="57">
        <f t="shared" si="2"/>
        <v>-0.51478787731125419</v>
      </c>
    </row>
    <row r="29" spans="1:7" x14ac:dyDescent="0.25">
      <c r="A29">
        <v>24</v>
      </c>
      <c r="B29" t="s">
        <v>112</v>
      </c>
      <c r="C29" t="s">
        <v>98</v>
      </c>
      <c r="D29" s="57">
        <v>0.1</v>
      </c>
      <c r="E29" s="57">
        <f t="shared" si="0"/>
        <v>3.0593122040628026E-2</v>
      </c>
      <c r="F29" s="57">
        <f t="shared" si="1"/>
        <v>0.57597412139251025</v>
      </c>
      <c r="G29" s="57">
        <f t="shared" si="2"/>
        <v>-0.51478787731125419</v>
      </c>
    </row>
    <row r="30" spans="1:7" x14ac:dyDescent="0.25">
      <c r="A30">
        <v>25</v>
      </c>
      <c r="B30" t="s">
        <v>115</v>
      </c>
      <c r="C30" t="s">
        <v>75</v>
      </c>
      <c r="D30" s="57">
        <v>0.44444444444444442</v>
      </c>
      <c r="E30" s="57">
        <f t="shared" si="0"/>
        <v>3.0593122040628026E-2</v>
      </c>
      <c r="F30" s="57">
        <f t="shared" si="1"/>
        <v>0.57597412139251025</v>
      </c>
      <c r="G30" s="57">
        <f t="shared" si="2"/>
        <v>-0.51478787731125419</v>
      </c>
    </row>
    <row r="31" spans="1:7" x14ac:dyDescent="0.25">
      <c r="A31">
        <v>26</v>
      </c>
      <c r="B31" t="s">
        <v>125</v>
      </c>
      <c r="C31" t="s">
        <v>22</v>
      </c>
      <c r="D31" s="57">
        <v>0</v>
      </c>
      <c r="E31" s="57">
        <f t="shared" si="0"/>
        <v>3.0593122040628026E-2</v>
      </c>
      <c r="F31" s="57">
        <f t="shared" si="1"/>
        <v>0.57597412139251025</v>
      </c>
      <c r="G31" s="57">
        <f t="shared" si="2"/>
        <v>-0.51478787731125419</v>
      </c>
    </row>
    <row r="32" spans="1:7" x14ac:dyDescent="0.25">
      <c r="A32">
        <v>27</v>
      </c>
      <c r="B32" t="s">
        <v>515</v>
      </c>
      <c r="C32" t="s">
        <v>75</v>
      </c>
      <c r="D32" s="57">
        <v>-0.1111111111111111</v>
      </c>
      <c r="E32" s="57">
        <f t="shared" si="0"/>
        <v>3.0593122040628026E-2</v>
      </c>
      <c r="F32" s="57">
        <f t="shared" si="1"/>
        <v>0.57597412139251025</v>
      </c>
      <c r="G32" s="57">
        <f t="shared" si="2"/>
        <v>-0.51478787731125419</v>
      </c>
    </row>
    <row r="33" spans="1:7" x14ac:dyDescent="0.25">
      <c r="A33">
        <v>28</v>
      </c>
      <c r="B33" t="s">
        <v>516</v>
      </c>
      <c r="C33" t="s">
        <v>75</v>
      </c>
      <c r="D33" s="57">
        <v>-0.15555555555555556</v>
      </c>
      <c r="E33" s="57">
        <f t="shared" si="0"/>
        <v>3.0593122040628026E-2</v>
      </c>
      <c r="F33" s="57">
        <f t="shared" si="1"/>
        <v>0.57597412139251025</v>
      </c>
      <c r="G33" s="57">
        <f t="shared" si="2"/>
        <v>-0.51478787731125419</v>
      </c>
    </row>
    <row r="34" spans="1:7" x14ac:dyDescent="0.25">
      <c r="A34">
        <v>29</v>
      </c>
      <c r="B34" t="s">
        <v>517</v>
      </c>
      <c r="C34" t="s">
        <v>75</v>
      </c>
      <c r="D34" s="57">
        <v>0.5</v>
      </c>
      <c r="E34" s="57">
        <f t="shared" si="0"/>
        <v>3.0593122040628026E-2</v>
      </c>
      <c r="F34" s="57">
        <f t="shared" si="1"/>
        <v>0.57597412139251025</v>
      </c>
      <c r="G34" s="57">
        <f t="shared" si="2"/>
        <v>-0.51478787731125419</v>
      </c>
    </row>
    <row r="35" spans="1:7" x14ac:dyDescent="0.25">
      <c r="A35">
        <v>30</v>
      </c>
      <c r="B35" t="s">
        <v>144</v>
      </c>
      <c r="C35" t="s">
        <v>75</v>
      </c>
      <c r="D35" s="57">
        <v>0.5</v>
      </c>
      <c r="E35" s="57">
        <f t="shared" si="0"/>
        <v>3.0593122040628026E-2</v>
      </c>
      <c r="F35" s="57">
        <f t="shared" si="1"/>
        <v>0.57597412139251025</v>
      </c>
      <c r="G35" s="57">
        <f t="shared" si="2"/>
        <v>-0.51478787731125419</v>
      </c>
    </row>
    <row r="36" spans="1:7" x14ac:dyDescent="0.25">
      <c r="A36">
        <v>31</v>
      </c>
      <c r="B36" t="s">
        <v>146</v>
      </c>
      <c r="C36" t="s">
        <v>75</v>
      </c>
      <c r="D36" s="57">
        <v>0.5</v>
      </c>
      <c r="E36" s="57">
        <f t="shared" si="0"/>
        <v>3.0593122040628026E-2</v>
      </c>
      <c r="F36" s="57">
        <f t="shared" si="1"/>
        <v>0.57597412139251025</v>
      </c>
      <c r="G36" s="57">
        <f t="shared" si="2"/>
        <v>-0.51478787731125419</v>
      </c>
    </row>
    <row r="37" spans="1:7" x14ac:dyDescent="0.25">
      <c r="A37">
        <v>32</v>
      </c>
      <c r="B37" t="s">
        <v>518</v>
      </c>
      <c r="C37" t="s">
        <v>75</v>
      </c>
      <c r="D37" s="57">
        <v>-0.2</v>
      </c>
      <c r="E37" s="57">
        <f t="shared" si="0"/>
        <v>3.0593122040628026E-2</v>
      </c>
      <c r="F37" s="57">
        <f t="shared" si="1"/>
        <v>0.57597412139251025</v>
      </c>
      <c r="G37" s="57">
        <f t="shared" si="2"/>
        <v>-0.51478787731125419</v>
      </c>
    </row>
    <row r="38" spans="1:7" x14ac:dyDescent="0.25">
      <c r="A38">
        <v>33</v>
      </c>
      <c r="B38" t="s">
        <v>505</v>
      </c>
      <c r="C38" t="s">
        <v>22</v>
      </c>
      <c r="D38" s="57">
        <v>-0.2857142857142857</v>
      </c>
      <c r="E38" s="57">
        <f t="shared" si="0"/>
        <v>3.0593122040628026E-2</v>
      </c>
      <c r="F38" s="57">
        <f t="shared" si="1"/>
        <v>0.57597412139251025</v>
      </c>
      <c r="G38" s="57">
        <f t="shared" si="2"/>
        <v>-0.51478787731125419</v>
      </c>
    </row>
    <row r="39" spans="1:7" x14ac:dyDescent="0.25">
      <c r="A39">
        <v>34</v>
      </c>
      <c r="B39" t="s">
        <v>519</v>
      </c>
      <c r="C39" t="s">
        <v>89</v>
      </c>
      <c r="D39" s="57">
        <v>0.22222222222222221</v>
      </c>
      <c r="E39" s="57">
        <f t="shared" si="0"/>
        <v>3.0593122040628026E-2</v>
      </c>
      <c r="F39" s="57">
        <f t="shared" si="1"/>
        <v>0.57597412139251025</v>
      </c>
      <c r="G39" s="57">
        <f t="shared" si="2"/>
        <v>-0.51478787731125419</v>
      </c>
    </row>
    <row r="40" spans="1:7" x14ac:dyDescent="0.25">
      <c r="A40">
        <v>35</v>
      </c>
      <c r="B40" t="s">
        <v>520</v>
      </c>
      <c r="C40" t="s">
        <v>22</v>
      </c>
      <c r="D40" s="57">
        <v>0.36014625228519198</v>
      </c>
      <c r="E40" s="57">
        <f t="shared" si="0"/>
        <v>3.0593122040628026E-2</v>
      </c>
      <c r="F40" s="57">
        <f t="shared" si="1"/>
        <v>0.57597412139251025</v>
      </c>
      <c r="G40" s="57">
        <f t="shared" si="2"/>
        <v>-0.51478787731125419</v>
      </c>
    </row>
    <row r="41" spans="1:7" x14ac:dyDescent="0.25">
      <c r="A41">
        <v>36</v>
      </c>
      <c r="B41" t="s">
        <v>521</v>
      </c>
      <c r="C41" t="s">
        <v>22</v>
      </c>
      <c r="D41" s="57">
        <v>0.36014625228519198</v>
      </c>
      <c r="E41" s="57">
        <f t="shared" si="0"/>
        <v>3.0593122040628026E-2</v>
      </c>
      <c r="F41" s="57">
        <f t="shared" si="1"/>
        <v>0.57597412139251025</v>
      </c>
      <c r="G41" s="57">
        <f t="shared" si="2"/>
        <v>-0.51478787731125419</v>
      </c>
    </row>
    <row r="42" spans="1:7" x14ac:dyDescent="0.25">
      <c r="A42">
        <v>37</v>
      </c>
      <c r="B42" t="s">
        <v>522</v>
      </c>
      <c r="C42" t="s">
        <v>22</v>
      </c>
      <c r="D42" s="57">
        <v>-0.35185185185185186</v>
      </c>
      <c r="E42" s="57">
        <f t="shared" si="0"/>
        <v>3.0593122040628026E-2</v>
      </c>
      <c r="F42" s="57">
        <f t="shared" si="1"/>
        <v>0.57597412139251025</v>
      </c>
      <c r="G42" s="57">
        <f t="shared" si="2"/>
        <v>-0.51478787731125419</v>
      </c>
    </row>
    <row r="43" spans="1:7" x14ac:dyDescent="0.25">
      <c r="A43">
        <v>38</v>
      </c>
      <c r="B43" t="s">
        <v>523</v>
      </c>
      <c r="C43" t="s">
        <v>22</v>
      </c>
      <c r="D43" s="57">
        <v>0.36014625228519198</v>
      </c>
      <c r="E43" s="57">
        <f t="shared" si="0"/>
        <v>3.0593122040628026E-2</v>
      </c>
      <c r="F43" s="57">
        <f t="shared" si="1"/>
        <v>0.57597412139251025</v>
      </c>
      <c r="G43" s="57">
        <f t="shared" si="2"/>
        <v>-0.51478787731125419</v>
      </c>
    </row>
    <row r="44" spans="1:7" x14ac:dyDescent="0.25">
      <c r="A44">
        <v>39</v>
      </c>
      <c r="B44" t="s">
        <v>167</v>
      </c>
      <c r="C44" t="s">
        <v>75</v>
      </c>
      <c r="D44" s="57">
        <v>-0.33333333333333331</v>
      </c>
      <c r="E44" s="57">
        <f t="shared" si="0"/>
        <v>3.0593122040628026E-2</v>
      </c>
      <c r="F44" s="57">
        <f t="shared" si="1"/>
        <v>0.57597412139251025</v>
      </c>
      <c r="G44" s="57">
        <f t="shared" si="2"/>
        <v>-0.51478787731125419</v>
      </c>
    </row>
    <row r="45" spans="1:7" x14ac:dyDescent="0.25">
      <c r="A45">
        <v>40</v>
      </c>
      <c r="B45" t="s">
        <v>524</v>
      </c>
      <c r="C45" t="s">
        <v>22</v>
      </c>
      <c r="D45" s="57">
        <v>0.36014625228519198</v>
      </c>
      <c r="E45" s="57">
        <f t="shared" si="0"/>
        <v>3.0593122040628026E-2</v>
      </c>
      <c r="F45" s="57">
        <f t="shared" si="1"/>
        <v>0.57597412139251025</v>
      </c>
      <c r="G45" s="57">
        <f t="shared" si="2"/>
        <v>-0.51478787731125419</v>
      </c>
    </row>
    <row r="46" spans="1:7" x14ac:dyDescent="0.25">
      <c r="A46">
        <v>41</v>
      </c>
      <c r="B46" t="s">
        <v>525</v>
      </c>
      <c r="C46" t="s">
        <v>22</v>
      </c>
      <c r="D46" s="57">
        <v>0.36014625228519198</v>
      </c>
      <c r="E46" s="57">
        <f t="shared" si="0"/>
        <v>3.0593122040628026E-2</v>
      </c>
      <c r="F46" s="57">
        <f t="shared" si="1"/>
        <v>0.57597412139251025</v>
      </c>
      <c r="G46" s="57">
        <f t="shared" si="2"/>
        <v>-0.51478787731125419</v>
      </c>
    </row>
    <row r="47" spans="1:7" x14ac:dyDescent="0.25">
      <c r="A47">
        <v>42</v>
      </c>
      <c r="B47" t="s">
        <v>526</v>
      </c>
      <c r="C47" t="s">
        <v>22</v>
      </c>
      <c r="D47" s="57">
        <v>-0.35185185185185186</v>
      </c>
      <c r="E47" s="57">
        <f t="shared" si="0"/>
        <v>3.0593122040628026E-2</v>
      </c>
      <c r="F47" s="57">
        <f t="shared" si="1"/>
        <v>0.57597412139251025</v>
      </c>
      <c r="G47" s="57">
        <f t="shared" si="2"/>
        <v>-0.51478787731125419</v>
      </c>
    </row>
    <row r="48" spans="1:7" x14ac:dyDescent="0.25">
      <c r="A48">
        <v>43</v>
      </c>
      <c r="B48" t="s">
        <v>527</v>
      </c>
      <c r="C48" t="s">
        <v>22</v>
      </c>
      <c r="D48" s="57">
        <v>-0.33333333333333331</v>
      </c>
      <c r="E48" s="57">
        <f t="shared" si="0"/>
        <v>3.0593122040628026E-2</v>
      </c>
      <c r="F48" s="57">
        <f t="shared" si="1"/>
        <v>0.57597412139251025</v>
      </c>
      <c r="G48" s="57">
        <f t="shared" si="2"/>
        <v>-0.51478787731125419</v>
      </c>
    </row>
    <row r="49" spans="1:7" x14ac:dyDescent="0.25">
      <c r="A49">
        <v>44</v>
      </c>
      <c r="B49" t="s">
        <v>527</v>
      </c>
      <c r="C49" t="s">
        <v>75</v>
      </c>
      <c r="D49" s="57">
        <v>6.6666666666666666E-2</v>
      </c>
      <c r="E49" s="57">
        <f t="shared" si="0"/>
        <v>3.0593122040628026E-2</v>
      </c>
      <c r="F49" s="57">
        <f t="shared" si="1"/>
        <v>0.57597412139251025</v>
      </c>
      <c r="G49" s="57">
        <f t="shared" si="2"/>
        <v>-0.51478787731125419</v>
      </c>
    </row>
    <row r="50" spans="1:7" x14ac:dyDescent="0.25">
      <c r="A50">
        <v>45</v>
      </c>
      <c r="B50" t="s">
        <v>528</v>
      </c>
      <c r="C50" t="s">
        <v>75</v>
      </c>
      <c r="D50" s="57">
        <v>-0.25</v>
      </c>
      <c r="E50" s="57">
        <f t="shared" si="0"/>
        <v>3.0593122040628026E-2</v>
      </c>
      <c r="F50" s="57">
        <f t="shared" si="1"/>
        <v>0.57597412139251025</v>
      </c>
      <c r="G50" s="57">
        <f t="shared" si="2"/>
        <v>-0.51478787731125419</v>
      </c>
    </row>
    <row r="51" spans="1:7" x14ac:dyDescent="0.25">
      <c r="A51">
        <v>46</v>
      </c>
      <c r="B51" t="s">
        <v>529</v>
      </c>
      <c r="C51" t="s">
        <v>75</v>
      </c>
      <c r="D51" s="57">
        <v>-0.2</v>
      </c>
      <c r="E51" s="57">
        <f t="shared" si="0"/>
        <v>3.0593122040628026E-2</v>
      </c>
      <c r="F51" s="57">
        <f t="shared" si="1"/>
        <v>0.57597412139251025</v>
      </c>
      <c r="G51" s="57">
        <f t="shared" si="2"/>
        <v>-0.51478787731125419</v>
      </c>
    </row>
    <row r="52" spans="1:7" x14ac:dyDescent="0.25">
      <c r="A52">
        <v>47</v>
      </c>
      <c r="B52" t="s">
        <v>530</v>
      </c>
      <c r="C52" t="s">
        <v>75</v>
      </c>
      <c r="D52" s="57">
        <v>0</v>
      </c>
      <c r="E52" s="57">
        <f t="shared" si="0"/>
        <v>3.0593122040628026E-2</v>
      </c>
      <c r="F52" s="57">
        <f t="shared" si="1"/>
        <v>0.57597412139251025</v>
      </c>
      <c r="G52" s="57">
        <f t="shared" si="2"/>
        <v>-0.51478787731125419</v>
      </c>
    </row>
    <row r="53" spans="1:7" x14ac:dyDescent="0.25">
      <c r="A53">
        <v>48</v>
      </c>
      <c r="B53" t="s">
        <v>531</v>
      </c>
      <c r="C53" t="s">
        <v>22</v>
      </c>
      <c r="D53" s="57">
        <v>0.5</v>
      </c>
      <c r="E53" s="57">
        <f t="shared" si="0"/>
        <v>3.0593122040628026E-2</v>
      </c>
      <c r="F53" s="57">
        <f t="shared" si="1"/>
        <v>0.57597412139251025</v>
      </c>
      <c r="G53" s="57">
        <f t="shared" si="2"/>
        <v>-0.51478787731125419</v>
      </c>
    </row>
    <row r="54" spans="1:7" x14ac:dyDescent="0.25">
      <c r="A54">
        <v>49</v>
      </c>
      <c r="B54" t="s">
        <v>532</v>
      </c>
      <c r="C54" t="s">
        <v>22</v>
      </c>
      <c r="D54" s="57">
        <v>5.850091407678245E-2</v>
      </c>
      <c r="E54" s="57">
        <f t="shared" si="0"/>
        <v>3.0593122040628026E-2</v>
      </c>
      <c r="F54" s="57">
        <f t="shared" si="1"/>
        <v>0.57597412139251025</v>
      </c>
      <c r="G54" s="57">
        <f t="shared" si="2"/>
        <v>-0.51478787731125419</v>
      </c>
    </row>
    <row r="55" spans="1:7" x14ac:dyDescent="0.25">
      <c r="A55">
        <v>50</v>
      </c>
      <c r="B55" t="s">
        <v>187</v>
      </c>
      <c r="C55" t="s">
        <v>75</v>
      </c>
      <c r="D55" s="57">
        <v>-0.33333333333333331</v>
      </c>
      <c r="E55" s="57">
        <f t="shared" si="0"/>
        <v>3.0593122040628026E-2</v>
      </c>
      <c r="F55" s="57">
        <f t="shared" si="1"/>
        <v>0.57597412139251025</v>
      </c>
      <c r="G55" s="57">
        <f t="shared" si="2"/>
        <v>-0.51478787731125419</v>
      </c>
    </row>
    <row r="56" spans="1:7" x14ac:dyDescent="0.25">
      <c r="A56">
        <v>51</v>
      </c>
      <c r="B56" t="s">
        <v>533</v>
      </c>
      <c r="C56" t="s">
        <v>188</v>
      </c>
      <c r="D56" s="57">
        <v>0.29120879120879123</v>
      </c>
      <c r="E56" s="57">
        <f t="shared" si="0"/>
        <v>3.0593122040628026E-2</v>
      </c>
      <c r="F56" s="57">
        <f t="shared" si="1"/>
        <v>0.57597412139251025</v>
      </c>
      <c r="G56" s="57">
        <f t="shared" si="2"/>
        <v>-0.51478787731125419</v>
      </c>
    </row>
    <row r="57" spans="1:7" x14ac:dyDescent="0.25">
      <c r="A57">
        <v>52</v>
      </c>
      <c r="B57" t="s">
        <v>534</v>
      </c>
      <c r="C57" t="s">
        <v>22</v>
      </c>
      <c r="D57" s="57">
        <v>0.44444444444444442</v>
      </c>
      <c r="E57" s="57">
        <f t="shared" si="0"/>
        <v>3.0593122040628026E-2</v>
      </c>
      <c r="F57" s="57">
        <f t="shared" si="1"/>
        <v>0.57597412139251025</v>
      </c>
      <c r="G57" s="57">
        <f t="shared" si="2"/>
        <v>-0.51478787731125419</v>
      </c>
    </row>
    <row r="58" spans="1:7" x14ac:dyDescent="0.25">
      <c r="A58">
        <v>53</v>
      </c>
      <c r="B58" t="s">
        <v>535</v>
      </c>
      <c r="C58" t="s">
        <v>22</v>
      </c>
      <c r="D58" s="57">
        <v>0.14285714285714285</v>
      </c>
      <c r="E58" s="57">
        <f t="shared" si="0"/>
        <v>3.0593122040628026E-2</v>
      </c>
      <c r="F58" s="57">
        <f t="shared" si="1"/>
        <v>0.57597412139251025</v>
      </c>
      <c r="G58" s="57">
        <f t="shared" si="2"/>
        <v>-0.51478787731125419</v>
      </c>
    </row>
    <row r="59" spans="1:7" x14ac:dyDescent="0.25">
      <c r="A59">
        <v>54</v>
      </c>
      <c r="B59" t="s">
        <v>536</v>
      </c>
      <c r="C59" t="s">
        <v>89</v>
      </c>
      <c r="D59" s="57">
        <v>0.1</v>
      </c>
      <c r="E59" s="57">
        <f t="shared" si="0"/>
        <v>3.0593122040628026E-2</v>
      </c>
      <c r="F59" s="57">
        <f t="shared" si="1"/>
        <v>0.57597412139251025</v>
      </c>
      <c r="G59" s="57">
        <f t="shared" si="2"/>
        <v>-0.51478787731125419</v>
      </c>
    </row>
    <row r="60" spans="1:7" x14ac:dyDescent="0.25">
      <c r="A60">
        <v>55</v>
      </c>
      <c r="B60" t="s">
        <v>537</v>
      </c>
      <c r="C60" t="s">
        <v>188</v>
      </c>
      <c r="D60" s="57">
        <v>0.23287671232876711</v>
      </c>
      <c r="E60" s="57">
        <f t="shared" si="0"/>
        <v>3.0593122040628026E-2</v>
      </c>
      <c r="F60" s="57">
        <f t="shared" si="1"/>
        <v>0.57597412139251025</v>
      </c>
      <c r="G60" s="57">
        <f t="shared" si="2"/>
        <v>-0.51478787731125419</v>
      </c>
    </row>
    <row r="61" spans="1:7" x14ac:dyDescent="0.25">
      <c r="A61">
        <v>56</v>
      </c>
      <c r="B61" t="s">
        <v>538</v>
      </c>
      <c r="C61" t="s">
        <v>188</v>
      </c>
      <c r="D61" s="57">
        <v>0.23287671232876711</v>
      </c>
      <c r="E61" s="57">
        <f t="shared" si="0"/>
        <v>3.0593122040628026E-2</v>
      </c>
      <c r="F61" s="57">
        <f t="shared" si="1"/>
        <v>0.57597412139251025</v>
      </c>
      <c r="G61" s="57">
        <f t="shared" si="2"/>
        <v>-0.51478787731125419</v>
      </c>
    </row>
    <row r="62" spans="1:7" x14ac:dyDescent="0.25">
      <c r="A62">
        <v>57</v>
      </c>
      <c r="B62" t="s">
        <v>539</v>
      </c>
      <c r="C62" t="s">
        <v>188</v>
      </c>
      <c r="D62" s="57">
        <v>0.23287671232876711</v>
      </c>
      <c r="E62" s="57">
        <f t="shared" si="0"/>
        <v>3.0593122040628026E-2</v>
      </c>
      <c r="F62" s="57">
        <f t="shared" si="1"/>
        <v>0.57597412139251025</v>
      </c>
      <c r="G62" s="57">
        <f t="shared" si="2"/>
        <v>-0.51478787731125419</v>
      </c>
    </row>
    <row r="63" spans="1:7" x14ac:dyDescent="0.25">
      <c r="A63">
        <v>58</v>
      </c>
      <c r="B63" t="s">
        <v>540</v>
      </c>
      <c r="C63" t="s">
        <v>211</v>
      </c>
      <c r="D63" s="57">
        <v>0.29341317365269459</v>
      </c>
      <c r="E63" s="57">
        <f t="shared" si="0"/>
        <v>3.0593122040628026E-2</v>
      </c>
      <c r="F63" s="57">
        <f t="shared" si="1"/>
        <v>0.57597412139251025</v>
      </c>
      <c r="G63" s="57">
        <f t="shared" si="2"/>
        <v>-0.51478787731125419</v>
      </c>
    </row>
    <row r="64" spans="1:7" x14ac:dyDescent="0.25">
      <c r="A64">
        <v>59</v>
      </c>
      <c r="B64" t="s">
        <v>228</v>
      </c>
      <c r="C64" t="s">
        <v>75</v>
      </c>
      <c r="D64" s="57">
        <v>-6.6666666666666666E-2</v>
      </c>
      <c r="E64" s="57">
        <f t="shared" si="0"/>
        <v>3.0593122040628026E-2</v>
      </c>
      <c r="F64" s="57">
        <f t="shared" si="1"/>
        <v>0.57597412139251025</v>
      </c>
      <c r="G64" s="57">
        <f t="shared" si="2"/>
        <v>-0.51478787731125419</v>
      </c>
    </row>
    <row r="65" spans="1:7" x14ac:dyDescent="0.25">
      <c r="A65">
        <v>60</v>
      </c>
      <c r="B65" t="s">
        <v>234</v>
      </c>
      <c r="C65" t="s">
        <v>75</v>
      </c>
      <c r="D65" s="57">
        <v>-1.6666666666666667</v>
      </c>
      <c r="E65" s="57">
        <f t="shared" si="0"/>
        <v>3.0593122040628026E-2</v>
      </c>
      <c r="F65" s="57">
        <f t="shared" si="1"/>
        <v>0.57597412139251025</v>
      </c>
      <c r="G65" s="57">
        <f t="shared" si="2"/>
        <v>-0.51478787731125419</v>
      </c>
    </row>
    <row r="66" spans="1:7" x14ac:dyDescent="0.25">
      <c r="A66">
        <v>61</v>
      </c>
      <c r="B66" t="s">
        <v>243</v>
      </c>
      <c r="C66" t="s">
        <v>75</v>
      </c>
      <c r="D66" s="57">
        <v>-0.33333333333333331</v>
      </c>
      <c r="E66" s="57">
        <f t="shared" si="0"/>
        <v>3.0593122040628026E-2</v>
      </c>
      <c r="F66" s="57">
        <f t="shared" si="1"/>
        <v>0.57597412139251025</v>
      </c>
      <c r="G66" s="57">
        <f t="shared" si="2"/>
        <v>-0.51478787731125419</v>
      </c>
    </row>
    <row r="67" spans="1:7" x14ac:dyDescent="0.25">
      <c r="A67">
        <v>62</v>
      </c>
      <c r="B67" t="s">
        <v>247</v>
      </c>
      <c r="C67" t="s">
        <v>89</v>
      </c>
      <c r="D67" s="57">
        <v>-0.76</v>
      </c>
      <c r="E67" s="57">
        <f t="shared" si="0"/>
        <v>3.0593122040628026E-2</v>
      </c>
      <c r="F67" s="57">
        <f t="shared" si="1"/>
        <v>0.57597412139251025</v>
      </c>
      <c r="G67" s="57">
        <f t="shared" si="2"/>
        <v>-0.51478787731125419</v>
      </c>
    </row>
    <row r="68" spans="1:7" x14ac:dyDescent="0.25">
      <c r="A68">
        <v>63</v>
      </c>
      <c r="B68" t="s">
        <v>251</v>
      </c>
      <c r="C68" t="s">
        <v>22</v>
      </c>
      <c r="D68" s="57">
        <v>0.58866544789762343</v>
      </c>
      <c r="E68" s="57">
        <f t="shared" si="0"/>
        <v>3.0593122040628026E-2</v>
      </c>
      <c r="F68" s="57">
        <f t="shared" si="1"/>
        <v>0.57597412139251025</v>
      </c>
      <c r="G68" s="57">
        <f t="shared" si="2"/>
        <v>-0.51478787731125419</v>
      </c>
    </row>
    <row r="69" spans="1:7" x14ac:dyDescent="0.25">
      <c r="A69">
        <v>64</v>
      </c>
      <c r="B69" t="s">
        <v>254</v>
      </c>
      <c r="C69" t="s">
        <v>22</v>
      </c>
      <c r="D69" s="57">
        <v>0.17808219178082191</v>
      </c>
      <c r="E69" s="57">
        <f t="shared" si="0"/>
        <v>3.0593122040628026E-2</v>
      </c>
      <c r="F69" s="57">
        <f t="shared" si="1"/>
        <v>0.57597412139251025</v>
      </c>
      <c r="G69" s="57">
        <f t="shared" si="2"/>
        <v>-0.51478787731125419</v>
      </c>
    </row>
    <row r="70" spans="1:7" x14ac:dyDescent="0.25">
      <c r="A70">
        <v>65</v>
      </c>
      <c r="B70" t="s">
        <v>259</v>
      </c>
      <c r="C70" t="s">
        <v>22</v>
      </c>
      <c r="D70" s="57">
        <v>0.17808219178082191</v>
      </c>
      <c r="E70" s="57">
        <f t="shared" si="0"/>
        <v>3.0593122040628026E-2</v>
      </c>
      <c r="F70" s="57">
        <f t="shared" si="1"/>
        <v>0.57597412139251025</v>
      </c>
      <c r="G70" s="57">
        <f t="shared" si="2"/>
        <v>-0.51478787731125419</v>
      </c>
    </row>
    <row r="71" spans="1:7" x14ac:dyDescent="0.25">
      <c r="A71">
        <v>66</v>
      </c>
      <c r="B71" t="s">
        <v>267</v>
      </c>
      <c r="C71" t="s">
        <v>22</v>
      </c>
      <c r="D71" s="57">
        <v>0.17808219178082191</v>
      </c>
      <c r="E71" s="57">
        <f t="shared" ref="E71:E88" si="3">+$D$91</f>
        <v>3.0593122040628026E-2</v>
      </c>
      <c r="F71" s="57">
        <f t="shared" ref="F71:F88" si="4">+E71+$D$93</f>
        <v>0.57597412139251025</v>
      </c>
      <c r="G71" s="57">
        <f t="shared" ref="G71:G88" si="5">+E71-$D$93</f>
        <v>-0.51478787731125419</v>
      </c>
    </row>
    <row r="72" spans="1:7" x14ac:dyDescent="0.25">
      <c r="A72">
        <v>67</v>
      </c>
      <c r="B72" t="s">
        <v>269</v>
      </c>
      <c r="C72" t="s">
        <v>22</v>
      </c>
      <c r="D72" s="57">
        <v>0.17808219178082191</v>
      </c>
      <c r="E72" s="57">
        <f t="shared" si="3"/>
        <v>3.0593122040628026E-2</v>
      </c>
      <c r="F72" s="57">
        <f t="shared" si="4"/>
        <v>0.57597412139251025</v>
      </c>
      <c r="G72" s="57">
        <f t="shared" si="5"/>
        <v>-0.51478787731125419</v>
      </c>
    </row>
    <row r="73" spans="1:7" x14ac:dyDescent="0.25">
      <c r="A73">
        <v>68</v>
      </c>
      <c r="B73" t="s">
        <v>271</v>
      </c>
      <c r="C73" t="s">
        <v>22</v>
      </c>
      <c r="D73" s="57">
        <v>0.17808219178082191</v>
      </c>
      <c r="E73" s="57">
        <f t="shared" si="3"/>
        <v>3.0593122040628026E-2</v>
      </c>
      <c r="F73" s="57">
        <f t="shared" si="4"/>
        <v>0.57597412139251025</v>
      </c>
      <c r="G73" s="57">
        <f t="shared" si="5"/>
        <v>-0.51478787731125419</v>
      </c>
    </row>
    <row r="74" spans="1:7" x14ac:dyDescent="0.25">
      <c r="A74">
        <v>69</v>
      </c>
      <c r="B74" t="s">
        <v>272</v>
      </c>
      <c r="C74" t="s">
        <v>22</v>
      </c>
      <c r="D74" s="57">
        <v>-0.33333333333333331</v>
      </c>
      <c r="E74" s="57">
        <f t="shared" si="3"/>
        <v>3.0593122040628026E-2</v>
      </c>
      <c r="F74" s="57">
        <f t="shared" si="4"/>
        <v>0.57597412139251025</v>
      </c>
      <c r="G74" s="57">
        <f t="shared" si="5"/>
        <v>-0.51478787731125419</v>
      </c>
    </row>
    <row r="75" spans="1:7" x14ac:dyDescent="0.25">
      <c r="A75">
        <v>70</v>
      </c>
      <c r="B75" t="s">
        <v>276</v>
      </c>
      <c r="C75" t="s">
        <v>22</v>
      </c>
      <c r="D75" s="57">
        <v>0</v>
      </c>
      <c r="E75" s="57">
        <f t="shared" si="3"/>
        <v>3.0593122040628026E-2</v>
      </c>
      <c r="F75" s="57">
        <f t="shared" si="4"/>
        <v>0.57597412139251025</v>
      </c>
      <c r="G75" s="57">
        <f t="shared" si="5"/>
        <v>-0.51478787731125419</v>
      </c>
    </row>
    <row r="76" spans="1:7" x14ac:dyDescent="0.25">
      <c r="A76">
        <v>71</v>
      </c>
      <c r="B76" t="s">
        <v>280</v>
      </c>
      <c r="C76" t="s">
        <v>211</v>
      </c>
      <c r="D76" s="57">
        <v>0.10784313725490197</v>
      </c>
      <c r="E76" s="57">
        <f t="shared" si="3"/>
        <v>3.0593122040628026E-2</v>
      </c>
      <c r="F76" s="57">
        <f t="shared" si="4"/>
        <v>0.57597412139251025</v>
      </c>
      <c r="G76" s="57">
        <f t="shared" si="5"/>
        <v>-0.51478787731125419</v>
      </c>
    </row>
    <row r="77" spans="1:7" x14ac:dyDescent="0.25">
      <c r="A77">
        <v>72</v>
      </c>
      <c r="B77" t="s">
        <v>294</v>
      </c>
      <c r="C77" t="s">
        <v>211</v>
      </c>
      <c r="D77" s="57">
        <v>0.17045454545454544</v>
      </c>
      <c r="E77" s="57">
        <f t="shared" si="3"/>
        <v>3.0593122040628026E-2</v>
      </c>
      <c r="F77" s="57">
        <f t="shared" si="4"/>
        <v>0.57597412139251025</v>
      </c>
      <c r="G77" s="57">
        <f t="shared" si="5"/>
        <v>-0.51478787731125419</v>
      </c>
    </row>
    <row r="78" spans="1:7" x14ac:dyDescent="0.25">
      <c r="A78">
        <v>73</v>
      </c>
      <c r="B78" t="s">
        <v>301</v>
      </c>
      <c r="C78" t="s">
        <v>22</v>
      </c>
      <c r="D78" s="57">
        <v>8.1355932203389825E-2</v>
      </c>
      <c r="E78" s="57">
        <f t="shared" si="3"/>
        <v>3.0593122040628026E-2</v>
      </c>
      <c r="F78" s="57">
        <f t="shared" si="4"/>
        <v>0.57597412139251025</v>
      </c>
      <c r="G78" s="57">
        <f t="shared" si="5"/>
        <v>-0.51478787731125419</v>
      </c>
    </row>
    <row r="79" spans="1:7" x14ac:dyDescent="0.25">
      <c r="A79">
        <v>74</v>
      </c>
      <c r="B79" t="s">
        <v>305</v>
      </c>
      <c r="C79" t="s">
        <v>22</v>
      </c>
      <c r="D79" s="57">
        <v>6.6225165562913907E-3</v>
      </c>
      <c r="E79" s="57">
        <f t="shared" si="3"/>
        <v>3.0593122040628026E-2</v>
      </c>
      <c r="F79" s="57">
        <f t="shared" si="4"/>
        <v>0.57597412139251025</v>
      </c>
      <c r="G79" s="57">
        <f t="shared" si="5"/>
        <v>-0.51478787731125419</v>
      </c>
    </row>
    <row r="80" spans="1:7" x14ac:dyDescent="0.25">
      <c r="A80">
        <v>75</v>
      </c>
      <c r="B80" t="s">
        <v>312</v>
      </c>
      <c r="C80" t="s">
        <v>89</v>
      </c>
      <c r="D80" s="57">
        <v>0.7142857142857143</v>
      </c>
      <c r="E80" s="57">
        <f t="shared" si="3"/>
        <v>3.0593122040628026E-2</v>
      </c>
      <c r="F80" s="57">
        <f t="shared" si="4"/>
        <v>0.57597412139251025</v>
      </c>
      <c r="G80" s="57">
        <f t="shared" si="5"/>
        <v>-0.51478787731125419</v>
      </c>
    </row>
    <row r="81" spans="1:7" x14ac:dyDescent="0.25">
      <c r="A81">
        <v>76</v>
      </c>
      <c r="B81" t="s">
        <v>317</v>
      </c>
      <c r="C81" t="s">
        <v>22</v>
      </c>
      <c r="D81" s="57">
        <v>-1.4833333333333334</v>
      </c>
      <c r="E81" s="57">
        <f t="shared" si="3"/>
        <v>3.0593122040628026E-2</v>
      </c>
      <c r="F81" s="57">
        <f t="shared" si="4"/>
        <v>0.57597412139251025</v>
      </c>
      <c r="G81" s="57">
        <f t="shared" si="5"/>
        <v>-0.51478787731125419</v>
      </c>
    </row>
    <row r="82" spans="1:7" x14ac:dyDescent="0.25">
      <c r="A82">
        <v>77</v>
      </c>
      <c r="B82" t="s">
        <v>330</v>
      </c>
      <c r="C82" t="s">
        <v>188</v>
      </c>
      <c r="D82" s="57">
        <v>0.55866900175131351</v>
      </c>
      <c r="E82" s="57">
        <f t="shared" si="3"/>
        <v>3.0593122040628026E-2</v>
      </c>
      <c r="F82" s="57">
        <f t="shared" si="4"/>
        <v>0.57597412139251025</v>
      </c>
      <c r="G82" s="57">
        <f t="shared" si="5"/>
        <v>-0.51478787731125419</v>
      </c>
    </row>
    <row r="83" spans="1:7" x14ac:dyDescent="0.25">
      <c r="A83">
        <v>78</v>
      </c>
      <c r="B83" t="s">
        <v>337</v>
      </c>
      <c r="C83" t="s">
        <v>211</v>
      </c>
      <c r="D83" s="57">
        <v>-0.92207792207792205</v>
      </c>
      <c r="E83" s="57">
        <f t="shared" si="3"/>
        <v>3.0593122040628026E-2</v>
      </c>
      <c r="F83" s="57">
        <f t="shared" si="4"/>
        <v>0.57597412139251025</v>
      </c>
      <c r="G83" s="57">
        <f t="shared" si="5"/>
        <v>-0.51478787731125419</v>
      </c>
    </row>
    <row r="84" spans="1:7" x14ac:dyDescent="0.25">
      <c r="A84">
        <v>79</v>
      </c>
      <c r="B84" t="s">
        <v>350</v>
      </c>
      <c r="C84" t="s">
        <v>22</v>
      </c>
      <c r="D84" s="57">
        <v>-0.14000000000000001</v>
      </c>
      <c r="E84" s="57">
        <f t="shared" si="3"/>
        <v>3.0593122040628026E-2</v>
      </c>
      <c r="F84" s="57">
        <f t="shared" si="4"/>
        <v>0.57597412139251025</v>
      </c>
      <c r="G84" s="57">
        <f t="shared" si="5"/>
        <v>-0.51478787731125419</v>
      </c>
    </row>
    <row r="85" spans="1:7" x14ac:dyDescent="0.25">
      <c r="A85">
        <v>80</v>
      </c>
      <c r="B85" t="s">
        <v>353</v>
      </c>
      <c r="C85" t="s">
        <v>22</v>
      </c>
      <c r="D85" s="57">
        <v>0</v>
      </c>
      <c r="E85" s="57">
        <f t="shared" si="3"/>
        <v>3.0593122040628026E-2</v>
      </c>
      <c r="F85" s="57">
        <f t="shared" si="4"/>
        <v>0.57597412139251025</v>
      </c>
      <c r="G85" s="57">
        <f t="shared" si="5"/>
        <v>-0.51478787731125419</v>
      </c>
    </row>
    <row r="86" spans="1:7" x14ac:dyDescent="0.25">
      <c r="A86">
        <v>81</v>
      </c>
      <c r="B86" t="s">
        <v>377</v>
      </c>
      <c r="C86" t="s">
        <v>378</v>
      </c>
      <c r="D86" s="57">
        <v>0.81818181818181823</v>
      </c>
      <c r="E86" s="57">
        <f t="shared" si="3"/>
        <v>3.0593122040628026E-2</v>
      </c>
      <c r="F86" s="57">
        <f t="shared" si="4"/>
        <v>0.57597412139251025</v>
      </c>
      <c r="G86" s="57">
        <f t="shared" si="5"/>
        <v>-0.51478787731125419</v>
      </c>
    </row>
    <row r="87" spans="1:7" x14ac:dyDescent="0.25">
      <c r="A87">
        <v>82</v>
      </c>
      <c r="B87" t="s">
        <v>435</v>
      </c>
      <c r="C87" t="s">
        <v>75</v>
      </c>
      <c r="D87" s="57">
        <v>-3.2857142857142856</v>
      </c>
      <c r="E87" s="57">
        <f t="shared" si="3"/>
        <v>3.0593122040628026E-2</v>
      </c>
      <c r="F87" s="57">
        <f t="shared" si="4"/>
        <v>0.57597412139251025</v>
      </c>
      <c r="G87" s="57">
        <f t="shared" si="5"/>
        <v>-0.51478787731125419</v>
      </c>
    </row>
    <row r="88" spans="1:7" x14ac:dyDescent="0.25">
      <c r="A88">
        <v>83</v>
      </c>
      <c r="B88" t="s">
        <v>445</v>
      </c>
      <c r="C88" t="s">
        <v>75</v>
      </c>
      <c r="D88" s="57">
        <v>0.68421052631578949</v>
      </c>
      <c r="E88" s="57">
        <f t="shared" si="3"/>
        <v>3.0593122040628026E-2</v>
      </c>
      <c r="F88" s="57">
        <f t="shared" si="4"/>
        <v>0.57597412139251025</v>
      </c>
      <c r="G88" s="57">
        <f t="shared" si="5"/>
        <v>-0.51478787731125419</v>
      </c>
    </row>
    <row r="91" spans="1:7" x14ac:dyDescent="0.25">
      <c r="C91" s="82" t="s">
        <v>621</v>
      </c>
      <c r="D91" s="71">
        <f>+AVERAGE(D6:D88)</f>
        <v>3.0593122040628026E-2</v>
      </c>
    </row>
    <row r="92" spans="1:7" x14ac:dyDescent="0.25">
      <c r="C92" s="72" t="s">
        <v>682</v>
      </c>
      <c r="D92" s="75">
        <f>+VAR(D6:D88)</f>
        <v>0.29744043445405777</v>
      </c>
    </row>
    <row r="93" spans="1:7" x14ac:dyDescent="0.25">
      <c r="C93" s="72" t="s">
        <v>702</v>
      </c>
      <c r="D93" s="75">
        <f>+STDEVA(D6:D88)</f>
        <v>0.54538099935188222</v>
      </c>
    </row>
    <row r="94" spans="1:7" x14ac:dyDescent="0.25">
      <c r="C94" s="76"/>
      <c r="D94" s="77"/>
    </row>
    <row r="95" spans="1:7" x14ac:dyDescent="0.25">
      <c r="C95" s="72" t="s">
        <v>684</v>
      </c>
      <c r="D95" s="75">
        <f>+AVERAGE(D6:D88)</f>
        <v>3.0593122040628026E-2</v>
      </c>
    </row>
    <row r="96" spans="1:7" x14ac:dyDescent="0.25">
      <c r="C96" s="78" t="s">
        <v>685</v>
      </c>
      <c r="D96" s="81">
        <f>+AVERAGE(D56:D86)</f>
        <v>6.5042421363815019E-3</v>
      </c>
    </row>
  </sheetData>
  <autoFilter ref="B5:D88"/>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zoomScale="85" zoomScaleNormal="85" workbookViewId="0">
      <pane xSplit="2" ySplit="2" topLeftCell="C57" activePane="bottomRight" state="frozen"/>
      <selection pane="topRight" activeCell="C1" sqref="C1"/>
      <selection pane="bottomLeft" activeCell="A3" sqref="A3"/>
      <selection pane="bottomRight" activeCell="L78" sqref="L78"/>
    </sheetView>
  </sheetViews>
  <sheetFormatPr baseColWidth="10" defaultRowHeight="15" x14ac:dyDescent="0.25"/>
  <cols>
    <col min="1" max="1" width="8.5703125" customWidth="1"/>
    <col min="2" max="2" width="74.28515625" customWidth="1"/>
    <col min="3" max="3" width="11.7109375" customWidth="1"/>
    <col min="4" max="4" width="28.5703125" customWidth="1"/>
    <col min="5" max="6" width="14.7109375" customWidth="1"/>
  </cols>
  <sheetData>
    <row r="1" spans="1:11" ht="18.75" x14ac:dyDescent="0.3">
      <c r="B1" s="54" t="s">
        <v>693</v>
      </c>
    </row>
    <row r="2" spans="1:11" ht="25.5" x14ac:dyDescent="0.25">
      <c r="A2" t="s">
        <v>686</v>
      </c>
      <c r="B2" s="62" t="s">
        <v>0</v>
      </c>
      <c r="C2" s="62" t="s">
        <v>1</v>
      </c>
      <c r="D2" s="63" t="s">
        <v>617</v>
      </c>
      <c r="E2" s="63" t="s">
        <v>618</v>
      </c>
      <c r="F2" s="63" t="s">
        <v>619</v>
      </c>
      <c r="G2" s="64" t="s">
        <v>620</v>
      </c>
      <c r="H2" s="64" t="s">
        <v>621</v>
      </c>
      <c r="I2" s="64" t="s">
        <v>622</v>
      </c>
      <c r="J2" s="64" t="s">
        <v>623</v>
      </c>
      <c r="K2" s="55"/>
    </row>
    <row r="3" spans="1:11" x14ac:dyDescent="0.25">
      <c r="A3">
        <v>1</v>
      </c>
      <c r="B3" t="s">
        <v>624</v>
      </c>
      <c r="C3" t="s">
        <v>22</v>
      </c>
      <c r="D3" s="56" t="s">
        <v>31</v>
      </c>
      <c r="E3">
        <v>444</v>
      </c>
      <c r="F3">
        <v>447</v>
      </c>
      <c r="G3" s="57">
        <f t="shared" ref="G3:G65" si="0">+(F3-E3)/ABS(F3)</f>
        <v>6.7114093959731542E-3</v>
      </c>
      <c r="H3" s="57">
        <f t="shared" ref="H3:H34" si="1">+$G$77</f>
        <v>1.5268946242009819E-2</v>
      </c>
      <c r="I3" s="57">
        <f t="shared" ref="I3:I34" si="2">+H3+$G$79</f>
        <v>0.55449044714905005</v>
      </c>
      <c r="J3" s="57">
        <f t="shared" ref="J3:J34" si="3">+H3-$G$79</f>
        <v>-0.52395255466503043</v>
      </c>
    </row>
    <row r="4" spans="1:11" x14ac:dyDescent="0.25">
      <c r="A4">
        <v>2</v>
      </c>
      <c r="B4" t="s">
        <v>625</v>
      </c>
      <c r="C4" t="s">
        <v>22</v>
      </c>
      <c r="D4" s="56" t="s">
        <v>31</v>
      </c>
      <c r="E4">
        <v>445</v>
      </c>
      <c r="F4">
        <v>719</v>
      </c>
      <c r="G4" s="57">
        <f t="shared" si="0"/>
        <v>0.38108484005563281</v>
      </c>
      <c r="H4" s="57">
        <f t="shared" si="1"/>
        <v>1.5268946242009819E-2</v>
      </c>
      <c r="I4" s="57">
        <f t="shared" si="2"/>
        <v>0.55449044714905005</v>
      </c>
      <c r="J4" s="57">
        <f t="shared" si="3"/>
        <v>-0.52395255466503043</v>
      </c>
    </row>
    <row r="5" spans="1:11" x14ac:dyDescent="0.25">
      <c r="A5">
        <v>3</v>
      </c>
      <c r="B5" t="s">
        <v>549</v>
      </c>
      <c r="C5" t="s">
        <v>22</v>
      </c>
      <c r="D5" s="56" t="s">
        <v>31</v>
      </c>
      <c r="E5">
        <v>318</v>
      </c>
      <c r="F5">
        <v>473</v>
      </c>
      <c r="G5" s="57">
        <f t="shared" si="0"/>
        <v>0.32769556025369978</v>
      </c>
      <c r="H5" s="57">
        <f t="shared" si="1"/>
        <v>1.5268946242009819E-2</v>
      </c>
      <c r="I5" s="57">
        <f t="shared" si="2"/>
        <v>0.55449044714905005</v>
      </c>
      <c r="J5" s="57">
        <f t="shared" si="3"/>
        <v>-0.52395255466503043</v>
      </c>
    </row>
    <row r="6" spans="1:11" x14ac:dyDescent="0.25">
      <c r="A6">
        <v>4</v>
      </c>
      <c r="B6" t="s">
        <v>626</v>
      </c>
      <c r="C6" t="s">
        <v>22</v>
      </c>
      <c r="D6" s="56" t="s">
        <v>31</v>
      </c>
      <c r="E6">
        <v>566</v>
      </c>
      <c r="F6">
        <v>450</v>
      </c>
      <c r="G6" s="57">
        <f t="shared" si="0"/>
        <v>-0.25777777777777777</v>
      </c>
      <c r="H6" s="57">
        <f t="shared" si="1"/>
        <v>1.5268946242009819E-2</v>
      </c>
      <c r="I6" s="57">
        <f t="shared" si="2"/>
        <v>0.55449044714905005</v>
      </c>
      <c r="J6" s="57">
        <f t="shared" si="3"/>
        <v>-0.52395255466503043</v>
      </c>
    </row>
    <row r="7" spans="1:11" x14ac:dyDescent="0.25">
      <c r="A7">
        <v>5</v>
      </c>
      <c r="B7" t="s">
        <v>627</v>
      </c>
      <c r="C7" t="s">
        <v>22</v>
      </c>
      <c r="D7" s="56" t="s">
        <v>47</v>
      </c>
      <c r="E7">
        <v>255</v>
      </c>
      <c r="F7">
        <v>300</v>
      </c>
      <c r="G7" s="57">
        <f t="shared" si="0"/>
        <v>0.15</v>
      </c>
      <c r="H7" s="57">
        <f t="shared" si="1"/>
        <v>1.5268946242009819E-2</v>
      </c>
      <c r="I7" s="57">
        <f t="shared" si="2"/>
        <v>0.55449044714905005</v>
      </c>
      <c r="J7" s="57">
        <f t="shared" si="3"/>
        <v>-0.52395255466503043</v>
      </c>
    </row>
    <row r="8" spans="1:11" x14ac:dyDescent="0.25">
      <c r="A8">
        <v>6</v>
      </c>
      <c r="B8" t="s">
        <v>497</v>
      </c>
      <c r="C8" t="s">
        <v>22</v>
      </c>
      <c r="D8" s="56" t="s">
        <v>47</v>
      </c>
      <c r="E8">
        <v>270</v>
      </c>
      <c r="F8">
        <v>300</v>
      </c>
      <c r="G8" s="57">
        <f t="shared" si="0"/>
        <v>0.1</v>
      </c>
      <c r="H8" s="57">
        <f t="shared" si="1"/>
        <v>1.5268946242009819E-2</v>
      </c>
      <c r="I8" s="57">
        <f t="shared" si="2"/>
        <v>0.55449044714905005</v>
      </c>
      <c r="J8" s="57">
        <f t="shared" si="3"/>
        <v>-0.52395255466503043</v>
      </c>
    </row>
    <row r="9" spans="1:11" x14ac:dyDescent="0.25">
      <c r="A9">
        <v>7</v>
      </c>
      <c r="B9" t="s">
        <v>496</v>
      </c>
      <c r="C9" t="s">
        <v>22</v>
      </c>
      <c r="D9" s="56" t="s">
        <v>47</v>
      </c>
      <c r="E9">
        <v>347</v>
      </c>
      <c r="F9">
        <v>480</v>
      </c>
      <c r="G9" s="57">
        <f t="shared" si="0"/>
        <v>0.27708333333333335</v>
      </c>
      <c r="H9" s="57">
        <f t="shared" si="1"/>
        <v>1.5268946242009819E-2</v>
      </c>
      <c r="I9" s="57">
        <f t="shared" si="2"/>
        <v>0.55449044714905005</v>
      </c>
      <c r="J9" s="57">
        <f t="shared" si="3"/>
        <v>-0.52395255466503043</v>
      </c>
    </row>
    <row r="10" spans="1:11" x14ac:dyDescent="0.25">
      <c r="A10">
        <v>8</v>
      </c>
      <c r="B10" t="s">
        <v>628</v>
      </c>
      <c r="C10" t="s">
        <v>22</v>
      </c>
      <c r="D10" s="56" t="s">
        <v>47</v>
      </c>
      <c r="E10">
        <v>300</v>
      </c>
      <c r="F10">
        <v>330</v>
      </c>
      <c r="G10" s="57">
        <f t="shared" si="0"/>
        <v>9.0909090909090912E-2</v>
      </c>
      <c r="H10" s="57">
        <f t="shared" si="1"/>
        <v>1.5268946242009819E-2</v>
      </c>
      <c r="I10" s="57">
        <f t="shared" si="2"/>
        <v>0.55449044714905005</v>
      </c>
      <c r="J10" s="57">
        <f t="shared" si="3"/>
        <v>-0.52395255466503043</v>
      </c>
    </row>
    <row r="11" spans="1:11" x14ac:dyDescent="0.25">
      <c r="A11">
        <v>9</v>
      </c>
      <c r="B11" t="s">
        <v>498</v>
      </c>
      <c r="C11" t="s">
        <v>22</v>
      </c>
      <c r="D11" s="56" t="s">
        <v>31</v>
      </c>
      <c r="E11">
        <v>334</v>
      </c>
      <c r="F11">
        <v>438</v>
      </c>
      <c r="G11" s="57">
        <f t="shared" si="0"/>
        <v>0.23744292237442921</v>
      </c>
      <c r="H11" s="57">
        <f t="shared" si="1"/>
        <v>1.5268946242009819E-2</v>
      </c>
      <c r="I11" s="57">
        <f t="shared" si="2"/>
        <v>0.55449044714905005</v>
      </c>
      <c r="J11" s="57">
        <f t="shared" si="3"/>
        <v>-0.52395255466503043</v>
      </c>
    </row>
    <row r="12" spans="1:11" x14ac:dyDescent="0.25">
      <c r="A12">
        <v>10</v>
      </c>
      <c r="B12" t="s">
        <v>629</v>
      </c>
      <c r="C12" t="s">
        <v>22</v>
      </c>
      <c r="D12" s="56" t="s">
        <v>47</v>
      </c>
      <c r="E12">
        <v>305</v>
      </c>
      <c r="F12">
        <v>330</v>
      </c>
      <c r="G12" s="57">
        <f t="shared" si="0"/>
        <v>7.575757575757576E-2</v>
      </c>
      <c r="H12" s="57">
        <f t="shared" si="1"/>
        <v>1.5268946242009819E-2</v>
      </c>
      <c r="I12" s="57">
        <f t="shared" si="2"/>
        <v>0.55449044714905005</v>
      </c>
      <c r="J12" s="57">
        <f t="shared" si="3"/>
        <v>-0.52395255466503043</v>
      </c>
    </row>
    <row r="13" spans="1:11" x14ac:dyDescent="0.25">
      <c r="A13">
        <v>11</v>
      </c>
      <c r="B13" t="s">
        <v>630</v>
      </c>
      <c r="C13" t="s">
        <v>22</v>
      </c>
      <c r="D13" s="56" t="s">
        <v>60</v>
      </c>
      <c r="E13">
        <v>340</v>
      </c>
      <c r="F13">
        <v>730</v>
      </c>
      <c r="G13" s="57">
        <f t="shared" si="0"/>
        <v>0.53424657534246578</v>
      </c>
      <c r="H13" s="57">
        <f t="shared" si="1"/>
        <v>1.5268946242009819E-2</v>
      </c>
      <c r="I13" s="57">
        <f t="shared" si="2"/>
        <v>0.55449044714905005</v>
      </c>
      <c r="J13" s="57">
        <f t="shared" si="3"/>
        <v>-0.52395255466503043</v>
      </c>
    </row>
    <row r="14" spans="1:11" x14ac:dyDescent="0.25">
      <c r="A14">
        <v>12</v>
      </c>
      <c r="B14" t="s">
        <v>65</v>
      </c>
      <c r="C14" t="s">
        <v>22</v>
      </c>
      <c r="D14" s="56" t="s">
        <v>31</v>
      </c>
      <c r="E14">
        <v>345</v>
      </c>
      <c r="F14">
        <v>345</v>
      </c>
      <c r="G14" s="57">
        <f t="shared" si="0"/>
        <v>0</v>
      </c>
      <c r="H14" s="57">
        <f t="shared" si="1"/>
        <v>1.5268946242009819E-2</v>
      </c>
      <c r="I14" s="57">
        <f t="shared" si="2"/>
        <v>0.55449044714905005</v>
      </c>
      <c r="J14" s="57">
        <f t="shared" si="3"/>
        <v>-0.52395255466503043</v>
      </c>
    </row>
    <row r="15" spans="1:11" x14ac:dyDescent="0.25">
      <c r="A15">
        <v>13</v>
      </c>
      <c r="B15" t="s">
        <v>631</v>
      </c>
      <c r="C15" t="s">
        <v>22</v>
      </c>
      <c r="D15" s="56" t="s">
        <v>47</v>
      </c>
      <c r="E15">
        <v>66</v>
      </c>
      <c r="F15">
        <v>68</v>
      </c>
      <c r="G15" s="57">
        <f t="shared" si="0"/>
        <v>2.9411764705882353E-2</v>
      </c>
      <c r="H15" s="57">
        <f t="shared" si="1"/>
        <v>1.5268946242009819E-2</v>
      </c>
      <c r="I15" s="57">
        <f t="shared" si="2"/>
        <v>0.55449044714905005</v>
      </c>
      <c r="J15" s="57">
        <f t="shared" si="3"/>
        <v>-0.52395255466503043</v>
      </c>
    </row>
    <row r="16" spans="1:11" x14ac:dyDescent="0.25">
      <c r="A16">
        <v>14</v>
      </c>
      <c r="B16" t="s">
        <v>632</v>
      </c>
      <c r="C16" t="s">
        <v>22</v>
      </c>
      <c r="D16" s="56" t="s">
        <v>84</v>
      </c>
      <c r="E16">
        <v>42</v>
      </c>
      <c r="F16">
        <v>42</v>
      </c>
      <c r="G16" s="57">
        <f t="shared" si="0"/>
        <v>0</v>
      </c>
      <c r="H16" s="57">
        <f t="shared" si="1"/>
        <v>1.5268946242009819E-2</v>
      </c>
      <c r="I16" s="57">
        <f t="shared" si="2"/>
        <v>0.55449044714905005</v>
      </c>
      <c r="J16" s="57">
        <f t="shared" si="3"/>
        <v>-0.52395255466503043</v>
      </c>
    </row>
    <row r="17" spans="1:10" x14ac:dyDescent="0.25">
      <c r="A17">
        <v>15</v>
      </c>
      <c r="B17" t="s">
        <v>633</v>
      </c>
      <c r="C17" t="s">
        <v>22</v>
      </c>
      <c r="D17" s="56" t="s">
        <v>47</v>
      </c>
      <c r="E17">
        <v>55</v>
      </c>
      <c r="F17">
        <v>53</v>
      </c>
      <c r="G17" s="57">
        <f t="shared" si="0"/>
        <v>-3.7735849056603772E-2</v>
      </c>
      <c r="H17" s="57">
        <f t="shared" si="1"/>
        <v>1.5268946242009819E-2</v>
      </c>
      <c r="I17" s="57">
        <f t="shared" si="2"/>
        <v>0.55449044714905005</v>
      </c>
      <c r="J17" s="57">
        <f t="shared" si="3"/>
        <v>-0.52395255466503043</v>
      </c>
    </row>
    <row r="18" spans="1:10" x14ac:dyDescent="0.25">
      <c r="A18">
        <v>16</v>
      </c>
      <c r="B18" t="s">
        <v>634</v>
      </c>
      <c r="C18" t="s">
        <v>75</v>
      </c>
      <c r="D18" s="56" t="s">
        <v>47</v>
      </c>
      <c r="E18">
        <v>120</v>
      </c>
      <c r="F18">
        <v>120</v>
      </c>
      <c r="G18" s="57">
        <f t="shared" si="0"/>
        <v>0</v>
      </c>
      <c r="H18" s="57">
        <f t="shared" si="1"/>
        <v>1.5268946242009819E-2</v>
      </c>
      <c r="I18" s="57">
        <f t="shared" si="2"/>
        <v>0.55449044714905005</v>
      </c>
      <c r="J18" s="57">
        <f t="shared" si="3"/>
        <v>-0.52395255466503043</v>
      </c>
    </row>
    <row r="19" spans="1:10" x14ac:dyDescent="0.25">
      <c r="A19">
        <v>17</v>
      </c>
      <c r="B19" t="s">
        <v>635</v>
      </c>
      <c r="C19" t="s">
        <v>89</v>
      </c>
      <c r="D19" s="56" t="s">
        <v>84</v>
      </c>
      <c r="E19">
        <v>30</v>
      </c>
      <c r="F19">
        <v>30</v>
      </c>
      <c r="G19" s="57">
        <f t="shared" si="0"/>
        <v>0</v>
      </c>
      <c r="H19" s="57">
        <f t="shared" si="1"/>
        <v>1.5268946242009819E-2</v>
      </c>
      <c r="I19" s="57">
        <f t="shared" si="2"/>
        <v>0.55449044714905005</v>
      </c>
      <c r="J19" s="57">
        <f t="shared" si="3"/>
        <v>-0.52395255466503043</v>
      </c>
    </row>
    <row r="20" spans="1:10" x14ac:dyDescent="0.25">
      <c r="A20">
        <v>18</v>
      </c>
      <c r="B20" t="s">
        <v>636</v>
      </c>
      <c r="C20" t="s">
        <v>89</v>
      </c>
      <c r="D20" s="56" t="s">
        <v>47</v>
      </c>
      <c r="E20">
        <v>131</v>
      </c>
      <c r="F20">
        <v>167</v>
      </c>
      <c r="G20" s="57">
        <f t="shared" si="0"/>
        <v>0.21556886227544911</v>
      </c>
      <c r="H20" s="57">
        <f t="shared" si="1"/>
        <v>1.5268946242009819E-2</v>
      </c>
      <c r="I20" s="57">
        <f t="shared" si="2"/>
        <v>0.55449044714905005</v>
      </c>
      <c r="J20" s="57">
        <f t="shared" si="3"/>
        <v>-0.52395255466503043</v>
      </c>
    </row>
    <row r="21" spans="1:10" x14ac:dyDescent="0.25">
      <c r="A21">
        <v>19</v>
      </c>
      <c r="B21" t="s">
        <v>637</v>
      </c>
      <c r="C21" t="s">
        <v>89</v>
      </c>
      <c r="D21" s="56" t="s">
        <v>84</v>
      </c>
      <c r="E21">
        <v>53</v>
      </c>
      <c r="F21">
        <v>90</v>
      </c>
      <c r="G21" s="57">
        <f t="shared" si="0"/>
        <v>0.41111111111111109</v>
      </c>
      <c r="H21" s="57">
        <f t="shared" si="1"/>
        <v>1.5268946242009819E-2</v>
      </c>
      <c r="I21" s="57">
        <f t="shared" si="2"/>
        <v>0.55449044714905005</v>
      </c>
      <c r="J21" s="57">
        <f t="shared" si="3"/>
        <v>-0.52395255466503043</v>
      </c>
    </row>
    <row r="22" spans="1:10" x14ac:dyDescent="0.25">
      <c r="A22">
        <v>20</v>
      </c>
      <c r="B22" t="s">
        <v>638</v>
      </c>
      <c r="C22" t="s">
        <v>89</v>
      </c>
      <c r="D22" s="56" t="s">
        <v>84</v>
      </c>
      <c r="E22">
        <v>53</v>
      </c>
      <c r="F22">
        <v>90</v>
      </c>
      <c r="G22" s="57">
        <f t="shared" si="0"/>
        <v>0.41111111111111109</v>
      </c>
      <c r="H22" s="57">
        <f t="shared" si="1"/>
        <v>1.5268946242009819E-2</v>
      </c>
      <c r="I22" s="57">
        <f t="shared" si="2"/>
        <v>0.55449044714905005</v>
      </c>
      <c r="J22" s="57">
        <f t="shared" si="3"/>
        <v>-0.52395255466503043</v>
      </c>
    </row>
    <row r="23" spans="1:10" x14ac:dyDescent="0.25">
      <c r="A23">
        <v>21</v>
      </c>
      <c r="B23" t="s">
        <v>639</v>
      </c>
      <c r="C23" t="s">
        <v>89</v>
      </c>
      <c r="D23" s="56" t="s">
        <v>84</v>
      </c>
      <c r="E23">
        <v>81</v>
      </c>
      <c r="F23">
        <v>90</v>
      </c>
      <c r="G23" s="57">
        <f t="shared" si="0"/>
        <v>0.1</v>
      </c>
      <c r="H23" s="57">
        <f t="shared" si="1"/>
        <v>1.5268946242009819E-2</v>
      </c>
      <c r="I23" s="57">
        <f t="shared" si="2"/>
        <v>0.55449044714905005</v>
      </c>
      <c r="J23" s="57">
        <f t="shared" si="3"/>
        <v>-0.52395255466503043</v>
      </c>
    </row>
    <row r="24" spans="1:10" x14ac:dyDescent="0.25">
      <c r="A24">
        <v>22</v>
      </c>
      <c r="B24" s="58" t="s">
        <v>640</v>
      </c>
      <c r="C24" t="s">
        <v>98</v>
      </c>
      <c r="D24" s="56" t="s">
        <v>104</v>
      </c>
      <c r="E24">
        <v>9</v>
      </c>
      <c r="F24">
        <v>10</v>
      </c>
      <c r="G24" s="57">
        <f t="shared" si="0"/>
        <v>0.1</v>
      </c>
      <c r="H24" s="57">
        <f t="shared" si="1"/>
        <v>1.5268946242009819E-2</v>
      </c>
      <c r="I24" s="57">
        <f t="shared" si="2"/>
        <v>0.55449044714905005</v>
      </c>
      <c r="J24" s="57">
        <f t="shared" si="3"/>
        <v>-0.52395255466503043</v>
      </c>
    </row>
    <row r="25" spans="1:10" x14ac:dyDescent="0.25">
      <c r="A25">
        <v>23</v>
      </c>
      <c r="B25" s="59" t="s">
        <v>641</v>
      </c>
      <c r="C25" s="58" t="s">
        <v>75</v>
      </c>
      <c r="D25" s="56" t="s">
        <v>47</v>
      </c>
      <c r="E25">
        <v>9</v>
      </c>
      <c r="F25">
        <v>9</v>
      </c>
      <c r="G25" s="57">
        <f t="shared" si="0"/>
        <v>0</v>
      </c>
      <c r="H25" s="57">
        <f t="shared" si="1"/>
        <v>1.5268946242009819E-2</v>
      </c>
      <c r="I25" s="57">
        <f t="shared" si="2"/>
        <v>0.55449044714905005</v>
      </c>
      <c r="J25" s="57">
        <f t="shared" si="3"/>
        <v>-0.52395255466503043</v>
      </c>
    </row>
    <row r="26" spans="1:10" s="58" customFormat="1" x14ac:dyDescent="0.25">
      <c r="A26">
        <v>24</v>
      </c>
      <c r="B26" t="s">
        <v>112</v>
      </c>
      <c r="C26" t="s">
        <v>98</v>
      </c>
      <c r="D26" s="56" t="s">
        <v>104</v>
      </c>
      <c r="E26">
        <v>9</v>
      </c>
      <c r="F26">
        <v>10</v>
      </c>
      <c r="G26" s="57">
        <f t="shared" si="0"/>
        <v>0.1</v>
      </c>
      <c r="H26" s="57">
        <f t="shared" si="1"/>
        <v>1.5268946242009819E-2</v>
      </c>
      <c r="I26" s="57">
        <f t="shared" si="2"/>
        <v>0.55449044714905005</v>
      </c>
      <c r="J26" s="57">
        <f t="shared" si="3"/>
        <v>-0.52395255466503043</v>
      </c>
    </row>
    <row r="27" spans="1:10" s="58" customFormat="1" x14ac:dyDescent="0.25">
      <c r="A27">
        <v>25</v>
      </c>
      <c r="B27" s="58" t="s">
        <v>688</v>
      </c>
      <c r="C27" s="58" t="s">
        <v>75</v>
      </c>
      <c r="D27" s="56" t="s">
        <v>84</v>
      </c>
      <c r="E27" s="58">
        <v>25</v>
      </c>
      <c r="F27" s="58">
        <v>45</v>
      </c>
      <c r="G27" s="60">
        <f t="shared" si="0"/>
        <v>0.44444444444444442</v>
      </c>
      <c r="H27" s="57">
        <f t="shared" si="1"/>
        <v>1.5268946242009819E-2</v>
      </c>
      <c r="I27" s="57">
        <f t="shared" si="2"/>
        <v>0.55449044714905005</v>
      </c>
      <c r="J27" s="57">
        <f t="shared" si="3"/>
        <v>-0.52395255466503043</v>
      </c>
    </row>
    <row r="28" spans="1:10" s="58" customFormat="1" x14ac:dyDescent="0.25">
      <c r="A28">
        <v>26</v>
      </c>
      <c r="B28" s="58" t="s">
        <v>689</v>
      </c>
      <c r="C28" s="58" t="s">
        <v>22</v>
      </c>
      <c r="D28" s="56" t="s">
        <v>84</v>
      </c>
      <c r="E28" s="58">
        <v>210</v>
      </c>
      <c r="F28" s="58">
        <v>210</v>
      </c>
      <c r="G28" s="60">
        <f t="shared" si="0"/>
        <v>0</v>
      </c>
      <c r="H28" s="57">
        <f t="shared" si="1"/>
        <v>1.5268946242009819E-2</v>
      </c>
      <c r="I28" s="57">
        <f t="shared" si="2"/>
        <v>0.55449044714905005</v>
      </c>
      <c r="J28" s="57">
        <f t="shared" si="3"/>
        <v>-0.52395255466503043</v>
      </c>
    </row>
    <row r="29" spans="1:10" s="58" customFormat="1" x14ac:dyDescent="0.25">
      <c r="A29">
        <v>27</v>
      </c>
      <c r="B29" s="58" t="s">
        <v>642</v>
      </c>
      <c r="C29" s="58" t="s">
        <v>75</v>
      </c>
      <c r="D29" s="56" t="s">
        <v>60</v>
      </c>
      <c r="E29" s="58">
        <v>50</v>
      </c>
      <c r="F29" s="58">
        <v>45</v>
      </c>
      <c r="G29" s="60">
        <f t="shared" si="0"/>
        <v>-0.1111111111111111</v>
      </c>
      <c r="H29" s="57">
        <f t="shared" si="1"/>
        <v>1.5268946242009819E-2</v>
      </c>
      <c r="I29" s="57">
        <f t="shared" si="2"/>
        <v>0.55449044714905005</v>
      </c>
      <c r="J29" s="57">
        <f t="shared" si="3"/>
        <v>-0.52395255466503043</v>
      </c>
    </row>
    <row r="30" spans="1:10" s="58" customFormat="1" x14ac:dyDescent="0.25">
      <c r="A30">
        <v>28</v>
      </c>
      <c r="B30" s="58" t="s">
        <v>643</v>
      </c>
      <c r="C30" s="58" t="s">
        <v>75</v>
      </c>
      <c r="D30" s="56" t="s">
        <v>60</v>
      </c>
      <c r="E30" s="58">
        <v>52</v>
      </c>
      <c r="F30" s="58">
        <v>45</v>
      </c>
      <c r="G30" s="60">
        <f t="shared" si="0"/>
        <v>-0.15555555555555556</v>
      </c>
      <c r="H30" s="57">
        <f t="shared" si="1"/>
        <v>1.5268946242009819E-2</v>
      </c>
      <c r="I30" s="57">
        <f t="shared" si="2"/>
        <v>0.55449044714905005</v>
      </c>
      <c r="J30" s="57">
        <f t="shared" si="3"/>
        <v>-0.52395255466503043</v>
      </c>
    </row>
    <row r="31" spans="1:10" s="58" customFormat="1" x14ac:dyDescent="0.25">
      <c r="A31">
        <v>29</v>
      </c>
      <c r="B31" s="58" t="s">
        <v>644</v>
      </c>
      <c r="C31" s="58" t="s">
        <v>75</v>
      </c>
      <c r="D31" s="56" t="s">
        <v>31</v>
      </c>
      <c r="E31" s="58">
        <v>1</v>
      </c>
      <c r="F31" s="58">
        <v>2</v>
      </c>
      <c r="G31" s="60">
        <f t="shared" si="0"/>
        <v>0.5</v>
      </c>
      <c r="H31" s="57">
        <f t="shared" si="1"/>
        <v>1.5268946242009819E-2</v>
      </c>
      <c r="I31" s="57">
        <f t="shared" si="2"/>
        <v>0.55449044714905005</v>
      </c>
      <c r="J31" s="57">
        <f t="shared" si="3"/>
        <v>-0.52395255466503043</v>
      </c>
    </row>
    <row r="32" spans="1:10" s="58" customFormat="1" x14ac:dyDescent="0.25">
      <c r="A32">
        <v>30</v>
      </c>
      <c r="B32" s="58" t="s">
        <v>645</v>
      </c>
      <c r="C32" s="58" t="s">
        <v>75</v>
      </c>
      <c r="D32" s="56" t="s">
        <v>31</v>
      </c>
      <c r="E32" s="58">
        <v>1</v>
      </c>
      <c r="F32" s="58">
        <v>2</v>
      </c>
      <c r="G32" s="60">
        <f t="shared" si="0"/>
        <v>0.5</v>
      </c>
      <c r="H32" s="57">
        <f t="shared" si="1"/>
        <v>1.5268946242009819E-2</v>
      </c>
      <c r="I32" s="57">
        <f t="shared" si="2"/>
        <v>0.55449044714905005</v>
      </c>
      <c r="J32" s="57">
        <f t="shared" si="3"/>
        <v>-0.52395255466503043</v>
      </c>
    </row>
    <row r="33" spans="1:10" s="58" customFormat="1" x14ac:dyDescent="0.25">
      <c r="A33">
        <v>31</v>
      </c>
      <c r="B33" s="58" t="s">
        <v>646</v>
      </c>
      <c r="C33" s="58" t="s">
        <v>75</v>
      </c>
      <c r="D33" s="56" t="s">
        <v>31</v>
      </c>
      <c r="E33" s="58">
        <v>1</v>
      </c>
      <c r="F33" s="58">
        <v>2</v>
      </c>
      <c r="G33" s="60">
        <f t="shared" si="0"/>
        <v>0.5</v>
      </c>
      <c r="H33" s="57">
        <f t="shared" si="1"/>
        <v>1.5268946242009819E-2</v>
      </c>
      <c r="I33" s="57">
        <f t="shared" si="2"/>
        <v>0.55449044714905005</v>
      </c>
      <c r="J33" s="57">
        <f t="shared" si="3"/>
        <v>-0.52395255466503043</v>
      </c>
    </row>
    <row r="34" spans="1:10" s="58" customFormat="1" x14ac:dyDescent="0.25">
      <c r="A34">
        <v>32</v>
      </c>
      <c r="B34" s="58" t="s">
        <v>647</v>
      </c>
      <c r="C34" s="58" t="s">
        <v>75</v>
      </c>
      <c r="D34" s="56" t="s">
        <v>60</v>
      </c>
      <c r="E34" s="58">
        <v>54</v>
      </c>
      <c r="F34" s="58">
        <v>45</v>
      </c>
      <c r="G34" s="60">
        <f t="shared" si="0"/>
        <v>-0.2</v>
      </c>
      <c r="H34" s="57">
        <f t="shared" si="1"/>
        <v>1.5268946242009819E-2</v>
      </c>
      <c r="I34" s="57">
        <f t="shared" si="2"/>
        <v>0.55449044714905005</v>
      </c>
      <c r="J34" s="57">
        <f t="shared" si="3"/>
        <v>-0.52395255466503043</v>
      </c>
    </row>
    <row r="35" spans="1:10" s="58" customFormat="1" x14ac:dyDescent="0.25">
      <c r="A35">
        <v>33</v>
      </c>
      <c r="B35" s="58" t="s">
        <v>648</v>
      </c>
      <c r="C35" s="58" t="s">
        <v>22</v>
      </c>
      <c r="D35" s="56" t="s">
        <v>31</v>
      </c>
      <c r="E35" s="58">
        <v>270</v>
      </c>
      <c r="F35" s="58">
        <v>210</v>
      </c>
      <c r="G35" s="60">
        <f t="shared" si="0"/>
        <v>-0.2857142857142857</v>
      </c>
      <c r="H35" s="57">
        <f t="shared" ref="H35:H66" si="4">+$G$77</f>
        <v>1.5268946242009819E-2</v>
      </c>
      <c r="I35" s="57">
        <f t="shared" ref="I35:I66" si="5">+H35+$G$79</f>
        <v>0.55449044714905005</v>
      </c>
      <c r="J35" s="57">
        <f t="shared" ref="J35:J66" si="6">+H35-$G$79</f>
        <v>-0.52395255466503043</v>
      </c>
    </row>
    <row r="36" spans="1:10" s="58" customFormat="1" x14ac:dyDescent="0.25">
      <c r="A36">
        <v>34</v>
      </c>
      <c r="B36" s="58" t="s">
        <v>649</v>
      </c>
      <c r="C36" s="58" t="s">
        <v>89</v>
      </c>
      <c r="D36" s="56" t="s">
        <v>84</v>
      </c>
      <c r="E36" s="58">
        <v>70</v>
      </c>
      <c r="F36" s="58">
        <v>90</v>
      </c>
      <c r="G36" s="60">
        <f t="shared" si="0"/>
        <v>0.22222222222222221</v>
      </c>
      <c r="H36" s="57">
        <f t="shared" si="4"/>
        <v>1.5268946242009819E-2</v>
      </c>
      <c r="I36" s="57">
        <f t="shared" si="5"/>
        <v>0.55449044714905005</v>
      </c>
      <c r="J36" s="57">
        <f t="shared" si="6"/>
        <v>-0.52395255466503043</v>
      </c>
    </row>
    <row r="37" spans="1:10" s="58" customFormat="1" x14ac:dyDescent="0.25">
      <c r="A37">
        <v>35</v>
      </c>
      <c r="B37" s="58" t="s">
        <v>650</v>
      </c>
      <c r="C37" s="58" t="s">
        <v>22</v>
      </c>
      <c r="D37" s="56" t="s">
        <v>60</v>
      </c>
      <c r="E37" s="58">
        <v>350</v>
      </c>
      <c r="F37" s="58">
        <v>547</v>
      </c>
      <c r="G37" s="60">
        <f t="shared" si="0"/>
        <v>0.36014625228519198</v>
      </c>
      <c r="H37" s="57">
        <f t="shared" si="4"/>
        <v>1.5268946242009819E-2</v>
      </c>
      <c r="I37" s="57">
        <f t="shared" si="5"/>
        <v>0.55449044714905005</v>
      </c>
      <c r="J37" s="57">
        <f t="shared" si="6"/>
        <v>-0.52395255466503043</v>
      </c>
    </row>
    <row r="38" spans="1:10" s="58" customFormat="1" x14ac:dyDescent="0.25">
      <c r="A38">
        <v>36</v>
      </c>
      <c r="B38" s="58" t="s">
        <v>651</v>
      </c>
      <c r="C38" s="58" t="s">
        <v>22</v>
      </c>
      <c r="D38" s="56" t="s">
        <v>60</v>
      </c>
      <c r="E38" s="58">
        <v>350</v>
      </c>
      <c r="F38" s="58">
        <v>547</v>
      </c>
      <c r="G38" s="60">
        <f t="shared" si="0"/>
        <v>0.36014625228519198</v>
      </c>
      <c r="H38" s="57">
        <f t="shared" si="4"/>
        <v>1.5268946242009819E-2</v>
      </c>
      <c r="I38" s="57">
        <f t="shared" si="5"/>
        <v>0.55449044714905005</v>
      </c>
      <c r="J38" s="57">
        <f t="shared" si="6"/>
        <v>-0.52395255466503043</v>
      </c>
    </row>
    <row r="39" spans="1:10" s="58" customFormat="1" x14ac:dyDescent="0.25">
      <c r="A39">
        <v>37</v>
      </c>
      <c r="B39" s="58" t="s">
        <v>692</v>
      </c>
      <c r="C39" s="58" t="s">
        <v>22</v>
      </c>
      <c r="D39" s="56" t="s">
        <v>60</v>
      </c>
      <c r="E39" s="58">
        <v>365</v>
      </c>
      <c r="F39" s="58">
        <v>270</v>
      </c>
      <c r="G39" s="60">
        <f t="shared" si="0"/>
        <v>-0.35185185185185186</v>
      </c>
      <c r="H39" s="57">
        <f t="shared" si="4"/>
        <v>1.5268946242009819E-2</v>
      </c>
      <c r="I39" s="57">
        <f t="shared" si="5"/>
        <v>0.55449044714905005</v>
      </c>
      <c r="J39" s="57">
        <f t="shared" si="6"/>
        <v>-0.52395255466503043</v>
      </c>
    </row>
    <row r="40" spans="1:10" s="58" customFormat="1" x14ac:dyDescent="0.25">
      <c r="A40">
        <v>38</v>
      </c>
      <c r="B40" s="58" t="s">
        <v>691</v>
      </c>
      <c r="C40" s="58" t="s">
        <v>22</v>
      </c>
      <c r="D40" s="56" t="s">
        <v>60</v>
      </c>
      <c r="E40" s="58">
        <v>365</v>
      </c>
      <c r="F40" s="58">
        <v>270</v>
      </c>
      <c r="G40" s="60">
        <f t="shared" si="0"/>
        <v>-0.35185185185185186</v>
      </c>
      <c r="H40" s="57">
        <f t="shared" si="4"/>
        <v>1.5268946242009819E-2</v>
      </c>
      <c r="I40" s="57">
        <f t="shared" si="5"/>
        <v>0.55449044714905005</v>
      </c>
      <c r="J40" s="57">
        <f t="shared" si="6"/>
        <v>-0.52395255466503043</v>
      </c>
    </row>
    <row r="41" spans="1:10" s="58" customFormat="1" x14ac:dyDescent="0.25">
      <c r="A41">
        <v>39</v>
      </c>
      <c r="B41" s="58" t="s">
        <v>652</v>
      </c>
      <c r="C41" s="58" t="s">
        <v>75</v>
      </c>
      <c r="D41" s="56" t="s">
        <v>60</v>
      </c>
      <c r="E41" s="58">
        <v>350</v>
      </c>
      <c r="F41" s="58">
        <v>547</v>
      </c>
      <c r="G41" s="60">
        <f t="shared" si="0"/>
        <v>0.36014625228519198</v>
      </c>
      <c r="H41" s="57">
        <f t="shared" si="4"/>
        <v>1.5268946242009819E-2</v>
      </c>
      <c r="I41" s="57">
        <f t="shared" si="5"/>
        <v>0.55449044714905005</v>
      </c>
      <c r="J41" s="57">
        <f t="shared" si="6"/>
        <v>-0.52395255466503043</v>
      </c>
    </row>
    <row r="42" spans="1:10" s="58" customFormat="1" x14ac:dyDescent="0.25">
      <c r="A42">
        <v>40</v>
      </c>
      <c r="B42" s="58" t="s">
        <v>167</v>
      </c>
      <c r="C42" s="58" t="s">
        <v>22</v>
      </c>
      <c r="D42" s="56" t="s">
        <v>84</v>
      </c>
      <c r="E42" s="58">
        <v>60</v>
      </c>
      <c r="F42" s="58">
        <v>45</v>
      </c>
      <c r="G42" s="60">
        <f t="shared" si="0"/>
        <v>-0.33333333333333331</v>
      </c>
      <c r="H42" s="57">
        <f t="shared" si="4"/>
        <v>1.5268946242009819E-2</v>
      </c>
      <c r="I42" s="57">
        <f t="shared" si="5"/>
        <v>0.55449044714905005</v>
      </c>
      <c r="J42" s="57">
        <f t="shared" si="6"/>
        <v>-0.52395255466503043</v>
      </c>
    </row>
    <row r="43" spans="1:10" s="58" customFormat="1" x14ac:dyDescent="0.25">
      <c r="A43">
        <v>41</v>
      </c>
      <c r="B43" s="58" t="s">
        <v>653</v>
      </c>
      <c r="C43" s="58" t="s">
        <v>22</v>
      </c>
      <c r="D43" s="56" t="s">
        <v>60</v>
      </c>
      <c r="E43" s="58">
        <v>350</v>
      </c>
      <c r="F43" s="58">
        <v>547</v>
      </c>
      <c r="G43" s="60">
        <f t="shared" si="0"/>
        <v>0.36014625228519198</v>
      </c>
      <c r="H43" s="57">
        <f t="shared" si="4"/>
        <v>1.5268946242009819E-2</v>
      </c>
      <c r="I43" s="57">
        <f t="shared" si="5"/>
        <v>0.55449044714905005</v>
      </c>
      <c r="J43" s="57">
        <f t="shared" si="6"/>
        <v>-0.52395255466503043</v>
      </c>
    </row>
    <row r="44" spans="1:10" s="58" customFormat="1" x14ac:dyDescent="0.25">
      <c r="A44">
        <v>42</v>
      </c>
      <c r="B44" s="58" t="s">
        <v>654</v>
      </c>
      <c r="C44" s="58" t="s">
        <v>22</v>
      </c>
      <c r="D44" s="56" t="s">
        <v>60</v>
      </c>
      <c r="E44" s="58">
        <v>350</v>
      </c>
      <c r="F44" s="58">
        <v>547</v>
      </c>
      <c r="G44" s="60">
        <f t="shared" si="0"/>
        <v>0.36014625228519198</v>
      </c>
      <c r="H44" s="57">
        <f t="shared" si="4"/>
        <v>1.5268946242009819E-2</v>
      </c>
      <c r="I44" s="57">
        <f t="shared" si="5"/>
        <v>0.55449044714905005</v>
      </c>
      <c r="J44" s="57">
        <f t="shared" si="6"/>
        <v>-0.52395255466503043</v>
      </c>
    </row>
    <row r="45" spans="1:10" s="58" customFormat="1" x14ac:dyDescent="0.25">
      <c r="A45">
        <v>43</v>
      </c>
      <c r="B45" s="58" t="s">
        <v>690</v>
      </c>
      <c r="C45" s="58" t="s">
        <v>22</v>
      </c>
      <c r="D45" s="56" t="s">
        <v>60</v>
      </c>
      <c r="E45" s="58">
        <v>515</v>
      </c>
      <c r="F45" s="58">
        <v>547</v>
      </c>
      <c r="G45" s="60">
        <f t="shared" si="0"/>
        <v>5.850091407678245E-2</v>
      </c>
      <c r="H45" s="57">
        <f t="shared" si="4"/>
        <v>1.5268946242009819E-2</v>
      </c>
      <c r="I45" s="57">
        <f t="shared" si="5"/>
        <v>0.55449044714905005</v>
      </c>
      <c r="J45" s="57">
        <f t="shared" si="6"/>
        <v>-0.52395255466503043</v>
      </c>
    </row>
    <row r="46" spans="1:10" s="58" customFormat="1" x14ac:dyDescent="0.25">
      <c r="A46">
        <v>44</v>
      </c>
      <c r="B46" s="58" t="s">
        <v>655</v>
      </c>
      <c r="C46" s="58" t="s">
        <v>75</v>
      </c>
      <c r="D46" s="56" t="s">
        <v>31</v>
      </c>
      <c r="E46" s="58">
        <v>240</v>
      </c>
      <c r="F46" s="58">
        <v>180</v>
      </c>
      <c r="G46" s="60">
        <f t="shared" si="0"/>
        <v>-0.33333333333333331</v>
      </c>
      <c r="H46" s="57">
        <f t="shared" si="4"/>
        <v>1.5268946242009819E-2</v>
      </c>
      <c r="I46" s="57">
        <f t="shared" si="5"/>
        <v>0.55449044714905005</v>
      </c>
      <c r="J46" s="57">
        <f t="shared" si="6"/>
        <v>-0.52395255466503043</v>
      </c>
    </row>
    <row r="47" spans="1:10" s="58" customFormat="1" x14ac:dyDescent="0.25">
      <c r="A47">
        <v>45</v>
      </c>
      <c r="B47" s="58" t="s">
        <v>656</v>
      </c>
      <c r="C47" s="58" t="s">
        <v>75</v>
      </c>
      <c r="D47" s="56" t="s">
        <v>31</v>
      </c>
      <c r="E47" s="58">
        <v>28</v>
      </c>
      <c r="F47" s="58">
        <v>30</v>
      </c>
      <c r="G47" s="60">
        <f t="shared" si="0"/>
        <v>6.6666666666666666E-2</v>
      </c>
      <c r="H47" s="57">
        <f t="shared" si="4"/>
        <v>1.5268946242009819E-2</v>
      </c>
      <c r="I47" s="57">
        <f t="shared" si="5"/>
        <v>0.55449044714905005</v>
      </c>
      <c r="J47" s="57">
        <f t="shared" si="6"/>
        <v>-0.52395255466503043</v>
      </c>
    </row>
    <row r="48" spans="1:10" s="58" customFormat="1" x14ac:dyDescent="0.25">
      <c r="A48">
        <v>46</v>
      </c>
      <c r="B48" s="58" t="s">
        <v>657</v>
      </c>
      <c r="C48" s="58" t="s">
        <v>75</v>
      </c>
      <c r="D48" s="56" t="s">
        <v>31</v>
      </c>
      <c r="E48" s="58">
        <v>50</v>
      </c>
      <c r="F48" s="58">
        <v>40</v>
      </c>
      <c r="G48" s="60">
        <f t="shared" si="0"/>
        <v>-0.25</v>
      </c>
      <c r="H48" s="57">
        <f t="shared" si="4"/>
        <v>1.5268946242009819E-2</v>
      </c>
      <c r="I48" s="57">
        <f t="shared" si="5"/>
        <v>0.55449044714905005</v>
      </c>
      <c r="J48" s="57">
        <f t="shared" si="6"/>
        <v>-0.52395255466503043</v>
      </c>
    </row>
    <row r="49" spans="1:10" s="58" customFormat="1" x14ac:dyDescent="0.25">
      <c r="A49">
        <v>47</v>
      </c>
      <c r="B49" s="58" t="s">
        <v>658</v>
      </c>
      <c r="C49" s="58" t="s">
        <v>75</v>
      </c>
      <c r="D49" s="56" t="s">
        <v>60</v>
      </c>
      <c r="E49" s="58">
        <v>54</v>
      </c>
      <c r="F49" s="58">
        <v>45</v>
      </c>
      <c r="G49" s="60">
        <f t="shared" si="0"/>
        <v>-0.2</v>
      </c>
      <c r="H49" s="57">
        <f t="shared" si="4"/>
        <v>1.5268946242009819E-2</v>
      </c>
      <c r="I49" s="57">
        <f t="shared" si="5"/>
        <v>0.55449044714905005</v>
      </c>
      <c r="J49" s="57">
        <f t="shared" si="6"/>
        <v>-0.52395255466503043</v>
      </c>
    </row>
    <row r="50" spans="1:10" s="58" customFormat="1" x14ac:dyDescent="0.25">
      <c r="A50">
        <v>48</v>
      </c>
      <c r="B50" s="58" t="s">
        <v>659</v>
      </c>
      <c r="C50" s="58" t="s">
        <v>22</v>
      </c>
      <c r="D50" s="56" t="s">
        <v>31</v>
      </c>
      <c r="E50" s="58">
        <v>60</v>
      </c>
      <c r="F50" s="58">
        <v>60</v>
      </c>
      <c r="G50" s="60">
        <f t="shared" si="0"/>
        <v>0</v>
      </c>
      <c r="H50" s="57">
        <f t="shared" si="4"/>
        <v>1.5268946242009819E-2</v>
      </c>
      <c r="I50" s="57">
        <f t="shared" si="5"/>
        <v>0.55449044714905005</v>
      </c>
      <c r="J50" s="57">
        <f t="shared" si="6"/>
        <v>-0.52395255466503043</v>
      </c>
    </row>
    <row r="51" spans="1:10" s="58" customFormat="1" x14ac:dyDescent="0.25">
      <c r="A51">
        <v>49</v>
      </c>
      <c r="B51" s="58" t="s">
        <v>660</v>
      </c>
      <c r="C51" s="58" t="s">
        <v>22</v>
      </c>
      <c r="D51" s="56" t="s">
        <v>31</v>
      </c>
      <c r="E51" s="58">
        <v>90</v>
      </c>
      <c r="F51" s="58">
        <v>180</v>
      </c>
      <c r="G51" s="60">
        <f t="shared" si="0"/>
        <v>0.5</v>
      </c>
      <c r="H51" s="57">
        <f t="shared" si="4"/>
        <v>1.5268946242009819E-2</v>
      </c>
      <c r="I51" s="57">
        <f t="shared" si="5"/>
        <v>0.55449044714905005</v>
      </c>
      <c r="J51" s="57">
        <f t="shared" si="6"/>
        <v>-0.52395255466503043</v>
      </c>
    </row>
    <row r="52" spans="1:10" s="58" customFormat="1" x14ac:dyDescent="0.25">
      <c r="A52">
        <v>50</v>
      </c>
      <c r="B52" s="58" t="s">
        <v>661</v>
      </c>
      <c r="C52" s="58" t="s">
        <v>75</v>
      </c>
      <c r="D52" s="56" t="s">
        <v>84</v>
      </c>
      <c r="E52" s="58">
        <v>60</v>
      </c>
      <c r="F52" s="58">
        <v>45</v>
      </c>
      <c r="G52" s="60">
        <f t="shared" si="0"/>
        <v>-0.33333333333333331</v>
      </c>
      <c r="H52" s="57">
        <f t="shared" si="4"/>
        <v>1.5268946242009819E-2</v>
      </c>
      <c r="I52" s="57">
        <f t="shared" si="5"/>
        <v>0.55449044714905005</v>
      </c>
      <c r="J52" s="57">
        <f t="shared" si="6"/>
        <v>-0.52395255466503043</v>
      </c>
    </row>
    <row r="53" spans="1:10" s="58" customFormat="1" x14ac:dyDescent="0.25">
      <c r="A53">
        <v>51</v>
      </c>
      <c r="B53" s="58" t="s">
        <v>662</v>
      </c>
      <c r="C53" s="58" t="s">
        <v>22</v>
      </c>
      <c r="D53" s="56" t="s">
        <v>31</v>
      </c>
      <c r="E53" s="58">
        <v>300</v>
      </c>
      <c r="F53" s="58">
        <v>540</v>
      </c>
      <c r="G53" s="60">
        <f t="shared" si="0"/>
        <v>0.44444444444444442</v>
      </c>
      <c r="H53" s="57">
        <f t="shared" si="4"/>
        <v>1.5268946242009819E-2</v>
      </c>
      <c r="I53" s="57">
        <f t="shared" si="5"/>
        <v>0.55449044714905005</v>
      </c>
      <c r="J53" s="57">
        <f t="shared" si="6"/>
        <v>-0.52395255466503043</v>
      </c>
    </row>
    <row r="54" spans="1:10" s="58" customFormat="1" x14ac:dyDescent="0.25">
      <c r="A54">
        <v>52</v>
      </c>
      <c r="B54" s="58" t="s">
        <v>663</v>
      </c>
      <c r="C54" s="58" t="s">
        <v>22</v>
      </c>
      <c r="D54" s="56" t="s">
        <v>31</v>
      </c>
      <c r="E54" s="58">
        <v>300</v>
      </c>
      <c r="F54" s="58">
        <v>350</v>
      </c>
      <c r="G54" s="60">
        <f t="shared" si="0"/>
        <v>0.14285714285714285</v>
      </c>
      <c r="H54" s="57">
        <f t="shared" si="4"/>
        <v>1.5268946242009819E-2</v>
      </c>
      <c r="I54" s="57">
        <f t="shared" si="5"/>
        <v>0.55449044714905005</v>
      </c>
      <c r="J54" s="57">
        <f t="shared" si="6"/>
        <v>-0.52395255466503043</v>
      </c>
    </row>
    <row r="55" spans="1:10" s="58" customFormat="1" x14ac:dyDescent="0.25">
      <c r="A55">
        <v>53</v>
      </c>
      <c r="B55" s="58" t="s">
        <v>664</v>
      </c>
      <c r="C55" s="58" t="s">
        <v>89</v>
      </c>
      <c r="D55" s="56" t="s">
        <v>84</v>
      </c>
      <c r="E55" s="58">
        <v>81</v>
      </c>
      <c r="F55" s="58">
        <v>90</v>
      </c>
      <c r="G55" s="60">
        <f t="shared" si="0"/>
        <v>0.1</v>
      </c>
      <c r="H55" s="57">
        <f t="shared" si="4"/>
        <v>1.5268946242009819E-2</v>
      </c>
      <c r="I55" s="57">
        <f t="shared" si="5"/>
        <v>0.55449044714905005</v>
      </c>
      <c r="J55" s="57">
        <f t="shared" si="6"/>
        <v>-0.52395255466503043</v>
      </c>
    </row>
    <row r="56" spans="1:10" s="58" customFormat="1" x14ac:dyDescent="0.25">
      <c r="A56">
        <v>54</v>
      </c>
      <c r="B56" s="58" t="s">
        <v>665</v>
      </c>
      <c r="C56" s="58" t="s">
        <v>75</v>
      </c>
      <c r="D56" s="56" t="s">
        <v>31</v>
      </c>
      <c r="E56" s="58">
        <v>236</v>
      </c>
      <c r="F56" s="58">
        <v>334</v>
      </c>
      <c r="G56" s="60">
        <f t="shared" si="0"/>
        <v>0.29341317365269459</v>
      </c>
      <c r="H56" s="57">
        <f t="shared" si="4"/>
        <v>1.5268946242009819E-2</v>
      </c>
      <c r="I56" s="57">
        <f t="shared" si="5"/>
        <v>0.55449044714905005</v>
      </c>
      <c r="J56" s="57">
        <f t="shared" si="6"/>
        <v>-0.52395255466503043</v>
      </c>
    </row>
    <row r="57" spans="1:10" s="58" customFormat="1" x14ac:dyDescent="0.25">
      <c r="A57">
        <v>55</v>
      </c>
      <c r="B57" s="58" t="s">
        <v>666</v>
      </c>
      <c r="C57" s="58" t="s">
        <v>75</v>
      </c>
      <c r="D57" s="56" t="s">
        <v>231</v>
      </c>
      <c r="E57" s="58">
        <v>64</v>
      </c>
      <c r="F57" s="58">
        <v>60</v>
      </c>
      <c r="G57" s="60">
        <f t="shared" si="0"/>
        <v>-6.6666666666666666E-2</v>
      </c>
      <c r="H57" s="57">
        <f t="shared" si="4"/>
        <v>1.5268946242009819E-2</v>
      </c>
      <c r="I57" s="57">
        <f t="shared" si="5"/>
        <v>0.55449044714905005</v>
      </c>
      <c r="J57" s="57">
        <f t="shared" si="6"/>
        <v>-0.52395255466503043</v>
      </c>
    </row>
    <row r="58" spans="1:10" s="58" customFormat="1" x14ac:dyDescent="0.25">
      <c r="A58">
        <v>56</v>
      </c>
      <c r="B58" s="58" t="s">
        <v>667</v>
      </c>
      <c r="C58" s="58" t="s">
        <v>75</v>
      </c>
      <c r="D58" s="56" t="s">
        <v>31</v>
      </c>
      <c r="E58" s="58">
        <v>8</v>
      </c>
      <c r="F58" s="58">
        <v>3</v>
      </c>
      <c r="G58" s="67">
        <f t="shared" si="0"/>
        <v>-1.6666666666666667</v>
      </c>
      <c r="H58" s="57">
        <f t="shared" si="4"/>
        <v>1.5268946242009819E-2</v>
      </c>
      <c r="I58" s="57">
        <f t="shared" si="5"/>
        <v>0.55449044714905005</v>
      </c>
      <c r="J58" s="57">
        <f t="shared" si="6"/>
        <v>-0.52395255466503043</v>
      </c>
    </row>
    <row r="59" spans="1:10" s="58" customFormat="1" x14ac:dyDescent="0.25">
      <c r="A59">
        <v>57</v>
      </c>
      <c r="B59" s="58" t="s">
        <v>668</v>
      </c>
      <c r="C59" s="58" t="s">
        <v>75</v>
      </c>
      <c r="D59" s="56" t="s">
        <v>31</v>
      </c>
      <c r="E59" s="58">
        <v>28</v>
      </c>
      <c r="F59" s="58">
        <v>21</v>
      </c>
      <c r="G59" s="60">
        <f t="shared" si="0"/>
        <v>-0.33333333333333331</v>
      </c>
      <c r="H59" s="57">
        <f t="shared" si="4"/>
        <v>1.5268946242009819E-2</v>
      </c>
      <c r="I59" s="57">
        <f t="shared" si="5"/>
        <v>0.55449044714905005</v>
      </c>
      <c r="J59" s="57">
        <f t="shared" si="6"/>
        <v>-0.52395255466503043</v>
      </c>
    </row>
    <row r="60" spans="1:10" s="58" customFormat="1" x14ac:dyDescent="0.25">
      <c r="A60">
        <v>58</v>
      </c>
      <c r="B60" s="58" t="s">
        <v>669</v>
      </c>
      <c r="C60" s="58" t="s">
        <v>89</v>
      </c>
      <c r="D60" s="56" t="s">
        <v>31</v>
      </c>
      <c r="E60" s="58">
        <v>44</v>
      </c>
      <c r="F60" s="58">
        <v>25</v>
      </c>
      <c r="G60" s="67">
        <f t="shared" si="0"/>
        <v>-0.76</v>
      </c>
      <c r="H60" s="57">
        <f t="shared" si="4"/>
        <v>1.5268946242009819E-2</v>
      </c>
      <c r="I60" s="57">
        <f t="shared" si="5"/>
        <v>0.55449044714905005</v>
      </c>
      <c r="J60" s="57">
        <f t="shared" si="6"/>
        <v>-0.52395255466503043</v>
      </c>
    </row>
    <row r="61" spans="1:10" s="58" customFormat="1" x14ac:dyDescent="0.25">
      <c r="A61">
        <v>59</v>
      </c>
      <c r="B61" s="58" t="s">
        <v>670</v>
      </c>
      <c r="C61" s="58" t="s">
        <v>22</v>
      </c>
      <c r="D61" s="56" t="s">
        <v>60</v>
      </c>
      <c r="E61" s="58">
        <v>300</v>
      </c>
      <c r="F61" s="58">
        <v>365</v>
      </c>
      <c r="G61" s="60">
        <f t="shared" si="0"/>
        <v>0.17808219178082191</v>
      </c>
      <c r="H61" s="57">
        <f t="shared" si="4"/>
        <v>1.5268946242009819E-2</v>
      </c>
      <c r="I61" s="57">
        <f t="shared" si="5"/>
        <v>0.55449044714905005</v>
      </c>
      <c r="J61" s="57">
        <f t="shared" si="6"/>
        <v>-0.52395255466503043</v>
      </c>
    </row>
    <row r="62" spans="1:10" s="58" customFormat="1" x14ac:dyDescent="0.25">
      <c r="A62">
        <v>60</v>
      </c>
      <c r="B62" s="58" t="s">
        <v>671</v>
      </c>
      <c r="C62" s="58" t="s">
        <v>22</v>
      </c>
      <c r="D62" s="56" t="s">
        <v>60</v>
      </c>
      <c r="E62" s="58">
        <v>300</v>
      </c>
      <c r="F62" s="58">
        <v>365</v>
      </c>
      <c r="G62" s="60">
        <f t="shared" si="0"/>
        <v>0.17808219178082191</v>
      </c>
      <c r="H62" s="57">
        <f t="shared" si="4"/>
        <v>1.5268946242009819E-2</v>
      </c>
      <c r="I62" s="57">
        <f t="shared" si="5"/>
        <v>0.55449044714905005</v>
      </c>
      <c r="J62" s="57">
        <f t="shared" si="6"/>
        <v>-0.52395255466503043</v>
      </c>
    </row>
    <row r="63" spans="1:10" s="58" customFormat="1" x14ac:dyDescent="0.25">
      <c r="A63">
        <v>61</v>
      </c>
      <c r="B63" s="58" t="s">
        <v>672</v>
      </c>
      <c r="C63" s="58" t="s">
        <v>22</v>
      </c>
      <c r="D63" s="56" t="s">
        <v>60</v>
      </c>
      <c r="E63" s="58">
        <v>300</v>
      </c>
      <c r="F63" s="58">
        <v>365</v>
      </c>
      <c r="G63" s="60">
        <f t="shared" si="0"/>
        <v>0.17808219178082191</v>
      </c>
      <c r="H63" s="57">
        <f t="shared" si="4"/>
        <v>1.5268946242009819E-2</v>
      </c>
      <c r="I63" s="57">
        <f t="shared" si="5"/>
        <v>0.55449044714905005</v>
      </c>
      <c r="J63" s="57">
        <f t="shared" si="6"/>
        <v>-0.52395255466503043</v>
      </c>
    </row>
    <row r="64" spans="1:10" s="58" customFormat="1" x14ac:dyDescent="0.25">
      <c r="A64">
        <v>62</v>
      </c>
      <c r="B64" s="58" t="s">
        <v>673</v>
      </c>
      <c r="C64" s="58" t="s">
        <v>22</v>
      </c>
      <c r="D64" s="56" t="s">
        <v>60</v>
      </c>
      <c r="E64" s="58">
        <v>300</v>
      </c>
      <c r="F64" s="58">
        <v>365</v>
      </c>
      <c r="G64" s="60">
        <f t="shared" si="0"/>
        <v>0.17808219178082191</v>
      </c>
      <c r="H64" s="57">
        <f t="shared" si="4"/>
        <v>1.5268946242009819E-2</v>
      </c>
      <c r="I64" s="57">
        <f t="shared" si="5"/>
        <v>0.55449044714905005</v>
      </c>
      <c r="J64" s="57">
        <f t="shared" si="6"/>
        <v>-0.52395255466503043</v>
      </c>
    </row>
    <row r="65" spans="1:10" s="58" customFormat="1" x14ac:dyDescent="0.25">
      <c r="A65">
        <v>63</v>
      </c>
      <c r="B65" s="58" t="s">
        <v>674</v>
      </c>
      <c r="C65" s="58" t="s">
        <v>22</v>
      </c>
      <c r="D65" s="56" t="s">
        <v>60</v>
      </c>
      <c r="E65" s="58">
        <v>300</v>
      </c>
      <c r="F65" s="58">
        <v>365</v>
      </c>
      <c r="G65" s="60">
        <f t="shared" si="0"/>
        <v>0.17808219178082191</v>
      </c>
      <c r="H65" s="57">
        <f t="shared" si="4"/>
        <v>1.5268946242009819E-2</v>
      </c>
      <c r="I65" s="57">
        <f t="shared" si="5"/>
        <v>0.55449044714905005</v>
      </c>
      <c r="J65" s="57">
        <f t="shared" si="6"/>
        <v>-0.52395255466503043</v>
      </c>
    </row>
    <row r="66" spans="1:10" s="58" customFormat="1" x14ac:dyDescent="0.25">
      <c r="A66">
        <v>64</v>
      </c>
      <c r="B66" s="58" t="s">
        <v>675</v>
      </c>
      <c r="C66" s="58" t="s">
        <v>22</v>
      </c>
      <c r="D66" s="56" t="s">
        <v>31</v>
      </c>
      <c r="E66" s="58">
        <v>240</v>
      </c>
      <c r="F66" s="58">
        <v>180</v>
      </c>
      <c r="G66" s="60">
        <f t="shared" ref="G66:G74" si="7">+(F66-E66)/ABS(F66)</f>
        <v>-0.33333333333333331</v>
      </c>
      <c r="H66" s="57">
        <f t="shared" si="4"/>
        <v>1.5268946242009819E-2</v>
      </c>
      <c r="I66" s="57">
        <f t="shared" si="5"/>
        <v>0.55449044714905005</v>
      </c>
      <c r="J66" s="57">
        <f t="shared" si="6"/>
        <v>-0.52395255466503043</v>
      </c>
    </row>
    <row r="67" spans="1:10" s="58" customFormat="1" x14ac:dyDescent="0.25">
      <c r="A67">
        <v>65</v>
      </c>
      <c r="B67" s="58" t="s">
        <v>276</v>
      </c>
      <c r="C67" s="58" t="s">
        <v>22</v>
      </c>
      <c r="D67" s="56" t="s">
        <v>31</v>
      </c>
      <c r="E67" s="58">
        <v>180</v>
      </c>
      <c r="F67" s="58">
        <v>180</v>
      </c>
      <c r="G67" s="60">
        <f t="shared" si="7"/>
        <v>0</v>
      </c>
      <c r="H67" s="57">
        <f t="shared" ref="H67:H74" si="8">+$G$77</f>
        <v>1.5268946242009819E-2</v>
      </c>
      <c r="I67" s="57">
        <f t="shared" ref="I67:I74" si="9">+H67+$G$79</f>
        <v>0.55449044714905005</v>
      </c>
      <c r="J67" s="57">
        <f t="shared" ref="J67:J74" si="10">+H67-$G$79</f>
        <v>-0.52395255466503043</v>
      </c>
    </row>
    <row r="68" spans="1:10" s="58" customFormat="1" x14ac:dyDescent="0.25">
      <c r="A68">
        <v>66</v>
      </c>
      <c r="B68" s="58" t="s">
        <v>676</v>
      </c>
      <c r="C68" s="58" t="s">
        <v>211</v>
      </c>
      <c r="D68" s="56" t="s">
        <v>31</v>
      </c>
      <c r="E68" s="58">
        <v>146</v>
      </c>
      <c r="F68" s="58">
        <v>176</v>
      </c>
      <c r="G68" s="60">
        <f t="shared" si="7"/>
        <v>0.17045454545454544</v>
      </c>
      <c r="H68" s="57">
        <f t="shared" si="8"/>
        <v>1.5268946242009819E-2</v>
      </c>
      <c r="I68" s="57">
        <f t="shared" si="9"/>
        <v>0.55449044714905005</v>
      </c>
      <c r="J68" s="57">
        <f t="shared" si="10"/>
        <v>-0.52395255466503043</v>
      </c>
    </row>
    <row r="69" spans="1:10" s="58" customFormat="1" x14ac:dyDescent="0.25">
      <c r="A69">
        <v>67</v>
      </c>
      <c r="B69" s="58" t="s">
        <v>677</v>
      </c>
      <c r="C69" s="58" t="s">
        <v>22</v>
      </c>
      <c r="D69" s="56" t="s">
        <v>31</v>
      </c>
      <c r="E69" s="58">
        <v>271</v>
      </c>
      <c r="F69" s="58">
        <v>295</v>
      </c>
      <c r="G69" s="60">
        <f t="shared" si="7"/>
        <v>8.1355932203389825E-2</v>
      </c>
      <c r="H69" s="57">
        <f t="shared" si="8"/>
        <v>1.5268946242009819E-2</v>
      </c>
      <c r="I69" s="57">
        <f t="shared" si="9"/>
        <v>0.55449044714905005</v>
      </c>
      <c r="J69" s="57">
        <f t="shared" si="10"/>
        <v>-0.52395255466503043</v>
      </c>
    </row>
    <row r="70" spans="1:10" s="58" customFormat="1" x14ac:dyDescent="0.25">
      <c r="A70">
        <v>68</v>
      </c>
      <c r="B70" s="58" t="s">
        <v>678</v>
      </c>
      <c r="C70" s="58" t="s">
        <v>22</v>
      </c>
      <c r="D70" s="56" t="s">
        <v>31</v>
      </c>
      <c r="E70" s="58">
        <v>300</v>
      </c>
      <c r="F70" s="58">
        <v>302</v>
      </c>
      <c r="G70" s="60">
        <f t="shared" si="7"/>
        <v>6.6225165562913907E-3</v>
      </c>
      <c r="H70" s="57">
        <f t="shared" si="8"/>
        <v>1.5268946242009819E-2</v>
      </c>
      <c r="I70" s="57">
        <f t="shared" si="9"/>
        <v>0.55449044714905005</v>
      </c>
      <c r="J70" s="57">
        <f t="shared" si="10"/>
        <v>-0.52395255466503043</v>
      </c>
    </row>
    <row r="71" spans="1:10" s="58" customFormat="1" x14ac:dyDescent="0.25">
      <c r="A71">
        <v>69</v>
      </c>
      <c r="B71" s="58" t="s">
        <v>679</v>
      </c>
      <c r="C71" s="58" t="s">
        <v>89</v>
      </c>
      <c r="D71" s="56" t="s">
        <v>31</v>
      </c>
      <c r="E71" s="58">
        <v>6</v>
      </c>
      <c r="F71" s="58">
        <v>21</v>
      </c>
      <c r="G71" s="60">
        <f t="shared" si="7"/>
        <v>0.7142857142857143</v>
      </c>
      <c r="H71" s="57">
        <f t="shared" si="8"/>
        <v>1.5268946242009819E-2</v>
      </c>
      <c r="I71" s="57">
        <f t="shared" si="9"/>
        <v>0.55449044714905005</v>
      </c>
      <c r="J71" s="57">
        <f t="shared" si="10"/>
        <v>-0.52395255466503043</v>
      </c>
    </row>
    <row r="72" spans="1:10" s="58" customFormat="1" x14ac:dyDescent="0.25">
      <c r="A72">
        <v>70</v>
      </c>
      <c r="B72" s="58" t="s">
        <v>680</v>
      </c>
      <c r="C72" s="58" t="s">
        <v>211</v>
      </c>
      <c r="D72" s="56" t="s">
        <v>31</v>
      </c>
      <c r="E72" s="58">
        <v>296</v>
      </c>
      <c r="F72" s="58">
        <v>154</v>
      </c>
      <c r="G72" s="67">
        <f t="shared" si="7"/>
        <v>-0.92207792207792205</v>
      </c>
      <c r="H72" s="57">
        <f t="shared" si="8"/>
        <v>1.5268946242009819E-2</v>
      </c>
      <c r="I72" s="57">
        <f t="shared" si="9"/>
        <v>0.55449044714905005</v>
      </c>
      <c r="J72" s="57">
        <f t="shared" si="10"/>
        <v>-0.52395255466503043</v>
      </c>
    </row>
    <row r="73" spans="1:10" s="58" customFormat="1" x14ac:dyDescent="0.25">
      <c r="A73">
        <v>71</v>
      </c>
      <c r="B73" s="58" t="s">
        <v>681</v>
      </c>
      <c r="C73" s="58" t="s">
        <v>75</v>
      </c>
      <c r="D73" s="56" t="s">
        <v>31</v>
      </c>
      <c r="E73" s="58">
        <v>30</v>
      </c>
      <c r="F73" s="58">
        <v>7</v>
      </c>
      <c r="G73" s="67">
        <f t="shared" si="7"/>
        <v>-3.2857142857142856</v>
      </c>
      <c r="H73" s="57">
        <f t="shared" si="8"/>
        <v>1.5268946242009819E-2</v>
      </c>
      <c r="I73" s="57">
        <f t="shared" si="9"/>
        <v>0.55449044714905005</v>
      </c>
      <c r="J73" s="57">
        <f t="shared" si="10"/>
        <v>-0.52395255466503043</v>
      </c>
    </row>
    <row r="74" spans="1:10" x14ac:dyDescent="0.25">
      <c r="A74">
        <v>72</v>
      </c>
      <c r="B74" s="58" t="s">
        <v>445</v>
      </c>
      <c r="C74" s="58" t="s">
        <v>75</v>
      </c>
      <c r="D74" s="56" t="s">
        <v>31</v>
      </c>
      <c r="E74" s="58">
        <v>2190</v>
      </c>
      <c r="F74" s="58">
        <v>6935</v>
      </c>
      <c r="G74" s="60">
        <f t="shared" si="7"/>
        <v>0.68421052631578949</v>
      </c>
      <c r="H74" s="57">
        <f t="shared" si="8"/>
        <v>1.5268946242009819E-2</v>
      </c>
      <c r="I74" s="57">
        <f t="shared" si="9"/>
        <v>0.55449044714905005</v>
      </c>
      <c r="J74" s="57">
        <f t="shared" si="10"/>
        <v>-0.52395255466503043</v>
      </c>
    </row>
    <row r="75" spans="1:10" x14ac:dyDescent="0.25">
      <c r="C75" s="65"/>
      <c r="D75" s="66"/>
      <c r="E75" s="65"/>
      <c r="F75" s="65"/>
      <c r="G75" s="57"/>
      <c r="H75" s="57"/>
      <c r="I75" s="57"/>
      <c r="J75" s="57"/>
    </row>
    <row r="77" spans="1:10" x14ac:dyDescent="0.25">
      <c r="D77" s="68"/>
      <c r="E77" s="69"/>
      <c r="F77" s="70" t="s">
        <v>621</v>
      </c>
      <c r="G77" s="71">
        <f>+AVERAGE(G3:G74)</f>
        <v>1.5268946242009819E-2</v>
      </c>
    </row>
    <row r="78" spans="1:10" x14ac:dyDescent="0.25">
      <c r="D78" s="72" t="s">
        <v>694</v>
      </c>
      <c r="E78" s="73"/>
      <c r="F78" s="74" t="s">
        <v>682</v>
      </c>
      <c r="G78" s="75">
        <f>+VAR(G3:G74)</f>
        <v>0.29075982704044118</v>
      </c>
    </row>
    <row r="79" spans="1:10" x14ac:dyDescent="0.25">
      <c r="D79" s="72" t="s">
        <v>687</v>
      </c>
      <c r="E79" s="73">
        <v>72</v>
      </c>
      <c r="F79" s="74" t="s">
        <v>683</v>
      </c>
      <c r="G79" s="75">
        <f>+STDEV(G3:G74)</f>
        <v>0.53922150090704024</v>
      </c>
    </row>
    <row r="80" spans="1:10" x14ac:dyDescent="0.25">
      <c r="D80" s="76"/>
      <c r="E80" s="73"/>
      <c r="F80" s="73"/>
      <c r="G80" s="77"/>
    </row>
    <row r="81" spans="4:7" x14ac:dyDescent="0.25">
      <c r="D81" s="72" t="s">
        <v>695</v>
      </c>
      <c r="E81" s="73">
        <v>39</v>
      </c>
      <c r="F81" s="74" t="s">
        <v>684</v>
      </c>
      <c r="G81" s="75">
        <f>+AVERAGE(G73:G74,G69:G71,G3:G67)</f>
        <v>2.6442678657829767E-2</v>
      </c>
    </row>
    <row r="82" spans="4:7" x14ac:dyDescent="0.25">
      <c r="D82" s="78" t="s">
        <v>696</v>
      </c>
      <c r="E82" s="79">
        <v>2</v>
      </c>
      <c r="F82" s="80" t="s">
        <v>685</v>
      </c>
      <c r="G82" s="81">
        <f>+AVERAGE(G72,G68)</f>
        <v>-0.37581168831168832</v>
      </c>
    </row>
  </sheetData>
  <conditionalFormatting sqref="B3">
    <cfRule type="duplicateValues" dxfId="23" priority="9"/>
  </conditionalFormatting>
  <conditionalFormatting sqref="B46">
    <cfRule type="duplicateValues" dxfId="22" priority="7"/>
    <cfRule type="duplicateValues" dxfId="21" priority="8"/>
  </conditionalFormatting>
  <conditionalFormatting sqref="B58">
    <cfRule type="duplicateValues" dxfId="20" priority="5"/>
    <cfRule type="duplicateValues" dxfId="19" priority="6"/>
  </conditionalFormatting>
  <conditionalFormatting sqref="B74 B3:B45 B47:B57 B59:B71">
    <cfRule type="duplicateValues" dxfId="18" priority="16"/>
    <cfRule type="duplicateValues" dxfId="17" priority="17"/>
  </conditionalFormatting>
  <conditionalFormatting sqref="B72">
    <cfRule type="duplicateValues" dxfId="16" priority="24"/>
    <cfRule type="duplicateValues" dxfId="15" priority="25"/>
  </conditionalFormatting>
  <conditionalFormatting sqref="B73">
    <cfRule type="duplicateValues" dxfId="14" priority="32"/>
    <cfRule type="duplicateValues" dxfId="13" priority="33"/>
  </conditionalFormatting>
  <pageMargins left="0.25" right="0.25" top="0.75" bottom="0.75" header="0.3" footer="0.3"/>
  <pageSetup paperSize="14" scale="51"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de Datos</vt:lpstr>
      <vt:lpstr>Distribución de los productos</vt:lpstr>
      <vt:lpstr>Modificaciones CAC Ago18</vt:lpstr>
      <vt:lpstr>IIO MPO</vt:lpstr>
      <vt:lpstr>IIO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cp:lastPrinted>2019-01-24T17:38:31Z</cp:lastPrinted>
  <dcterms:created xsi:type="dcterms:W3CDTF">2018-08-06T17:02:25Z</dcterms:created>
  <dcterms:modified xsi:type="dcterms:W3CDTF">2019-04-08T14:43:27Z</dcterms:modified>
</cp:coreProperties>
</file>